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Objects="none" defaultThemeVersion="124226"/>
  <bookViews>
    <workbookView xWindow="-105" yWindow="-105" windowWidth="19425" windowHeight="10425" tabRatio="500" firstSheet="1" activeTab="3"/>
  </bookViews>
  <sheets>
    <sheet name="Necessidades" sheetId="1" r:id="rId1"/>
    <sheet name="PIVOT" sheetId="2" r:id="rId2"/>
    <sheet name="Resumo" sheetId="3" r:id="rId3"/>
    <sheet name="PDTI-JF1 2018-2020" sheetId="4" r:id="rId4"/>
    <sheet name="PETI-JF" sheetId="5" r:id="rId5"/>
    <sheet name="Objetivos Táticos de TI" sheetId="6" r:id="rId6"/>
    <sheet name="Indicadores Táticos de TI" sheetId="7" r:id="rId7"/>
    <sheet name="IT-01" sheetId="8" r:id="rId8"/>
    <sheet name="IT-02" sheetId="9" r:id="rId9"/>
    <sheet name="IT-03" sheetId="10" r:id="rId10"/>
    <sheet name="IT-04" sheetId="11" r:id="rId11"/>
    <sheet name="IT-05" sheetId="12" r:id="rId12"/>
    <sheet name="IT-06" sheetId="13" r:id="rId13"/>
    <sheet name="IT-07" sheetId="14" r:id="rId14"/>
  </sheets>
  <definedNames>
    <definedName name="_FilterDatabase_0" localSheetId="3">'PDTI-JF1 2018-2020'!$A$3:$C$127</definedName>
    <definedName name="_xlnm._FilterDatabase" localSheetId="3" hidden="1">'PDTI-JF1 2018-2020'!$A$3:$V$132</definedName>
    <definedName name="Print_Area_0" localSheetId="3">'PDTI-JF1 2018-2020'!$A$1:$AA$116,'PDTI-JF1 2018-2020'!$A$1:$AA$116</definedName>
  </definedNames>
  <calcPr calcId="125725"/>
  <pivotCaches>
    <pivotCache cacheId="0" r:id="rId15"/>
  </pivotCaches>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15" i="14"/>
  <c r="E13"/>
  <c r="D13"/>
  <c r="C13"/>
  <c r="C15" i="13"/>
  <c r="E13"/>
  <c r="D13"/>
  <c r="C13"/>
  <c r="C15" i="12"/>
  <c r="E13"/>
  <c r="D13"/>
  <c r="C13"/>
  <c r="C15" i="11"/>
  <c r="E13"/>
  <c r="D13"/>
  <c r="C13"/>
  <c r="C15" i="10"/>
  <c r="E13"/>
  <c r="D13"/>
  <c r="C13"/>
  <c r="C15" i="9"/>
  <c r="E13"/>
  <c r="D13"/>
  <c r="C13"/>
  <c r="C15" i="8"/>
  <c r="E13"/>
  <c r="D13"/>
  <c r="C13"/>
  <c r="H125" i="4"/>
  <c r="H90"/>
  <c r="H88"/>
  <c r="H87"/>
  <c r="H83"/>
  <c r="H82"/>
  <c r="H29"/>
  <c r="H27"/>
  <c r="H25"/>
  <c r="H24"/>
  <c r="H23"/>
  <c r="H22"/>
  <c r="H18"/>
  <c r="E15"/>
  <c r="H15" s="1"/>
  <c r="H9"/>
  <c r="H5"/>
</calcChain>
</file>

<file path=xl/comments1.xml><?xml version="1.0" encoding="utf-8"?>
<comments xmlns="http://schemas.openxmlformats.org/spreadsheetml/2006/main">
  <authors>
    <author/>
    <author>tr25459es</author>
    <author>tr301383</author>
  </authors>
  <commentList>
    <comment ref="G3" authorId="0">
      <text>
        <r>
          <rPr>
            <b/>
            <sz val="9"/>
            <color rgb="FF000000"/>
            <rFont val="Tahoma"/>
            <family val="2"/>
            <charset val="1"/>
          </rPr>
          <t xml:space="preserve">Fernando Escobar:
</t>
        </r>
        <r>
          <rPr>
            <sz val="9"/>
            <color rgb="FF000000"/>
            <rFont val="Tahoma"/>
            <family val="2"/>
            <charset val="1"/>
          </rPr>
          <t xml:space="preserve">Usando a Tabela 7 do Anexo I do Contrato 66 ou Caper Jones (PF elevado a 0,35 --&gt; com resultado em meses)
</t>
        </r>
      </text>
    </comment>
    <comment ref="H3" authorId="0">
      <text>
        <r>
          <rPr>
            <b/>
            <sz val="9"/>
            <color rgb="FF000000"/>
            <rFont val="Tahoma"/>
            <family val="2"/>
            <charset val="1"/>
          </rPr>
          <t xml:space="preserve">Fernando Escobar:
</t>
        </r>
        <r>
          <rPr>
            <sz val="9"/>
            <color rgb="FF000000"/>
            <rFont val="Tahoma"/>
            <family val="2"/>
            <charset val="1"/>
          </rPr>
          <t>Usando o valor de R$ 659,01 / PF, baseado em requerimento de correção de 2,8038500% para o período de 12/2016 a 11/2017</t>
        </r>
      </text>
    </comment>
    <comment ref="D10" authorId="1">
      <text>
        <r>
          <rPr>
            <b/>
            <sz val="9"/>
            <color indexed="81"/>
            <rFont val="Tahoma"/>
            <family val="2"/>
          </rPr>
          <t>Bruno Nagano:
Sugere-se unificar as iniciativas 1, 2 e 3, sob a descrição "Prover serviço de Apoio ao Macroprocesso de Software"</t>
        </r>
      </text>
    </comment>
    <comment ref="J10" authorId="1">
      <text>
        <r>
          <rPr>
            <b/>
            <sz val="9"/>
            <color indexed="81"/>
            <rFont val="Tahoma"/>
            <family val="2"/>
          </rPr>
          <t>Bruno Nagano:
Sugere-se unificar as iniciativas 1, 2 e 3, sob a descrição "Prover serviço de Apoio ao Macroprocesso de Software"</t>
        </r>
      </text>
    </comment>
    <comment ref="D11" authorId="1">
      <text>
        <r>
          <rPr>
            <b/>
            <sz val="9"/>
            <color indexed="81"/>
            <rFont val="Tahoma"/>
            <family val="2"/>
          </rPr>
          <t>Bruno Nagano:
Sugere-se unificar as iniciativas 1, 2 e 3, sob a descrição "Prover serviço de Apoio ao Macroprocesso de Software"</t>
        </r>
      </text>
    </comment>
    <comment ref="J11" authorId="1">
      <text>
        <r>
          <rPr>
            <b/>
            <sz val="9"/>
            <color indexed="81"/>
            <rFont val="Tahoma"/>
            <family val="2"/>
          </rPr>
          <t>Bruno Nagano:
Sugere-se unificar as iniciativas 1, 2 e 3, sob a descrição "Prover serviço de Apoio ao Macroprocesso de Software"</t>
        </r>
      </text>
    </comment>
    <comment ref="D12" authorId="1">
      <text>
        <r>
          <rPr>
            <b/>
            <sz val="9"/>
            <color indexed="81"/>
            <rFont val="Tahoma"/>
            <family val="2"/>
          </rPr>
          <t>Bruno Nagano:
Sugere-se unificar as iniciativas 1, 2 e 3, sob a descrição "Prover serviço de Apoio ao Macroprocesso de Software"</t>
        </r>
      </text>
    </comment>
    <comment ref="J12" authorId="1">
      <text>
        <r>
          <rPr>
            <b/>
            <sz val="9"/>
            <color indexed="81"/>
            <rFont val="Tahoma"/>
            <family val="2"/>
          </rPr>
          <t>Bruno Nagano:
Sugere-se unificar as iniciativas 1, 2 e 3, sob a descrição "Prover serviço de Apoio ao Macroprocesso de Software"</t>
        </r>
      </text>
    </comment>
    <comment ref="D14" authorId="1">
      <text>
        <r>
          <rPr>
            <b/>
            <sz val="9"/>
            <color indexed="81"/>
            <rFont val="Tahoma"/>
            <family val="2"/>
          </rPr>
          <t>Conforme despacho DIPSI 7074853: Sugestão para EXCLUIR do PDTI, conforme decisão do COGETI de 27/09/2018, item 3 da "Ata TRF1-SECIN 6916165".</t>
        </r>
      </text>
    </comment>
    <comment ref="J14" authorId="1">
      <text>
        <r>
          <rPr>
            <b/>
            <sz val="9"/>
            <color indexed="81"/>
            <rFont val="Tahoma"/>
            <family val="2"/>
          </rPr>
          <t>Conforme despacho DIPSI 7074853: Sugestão para EXCLUIR do PDTI, conforme decisão do COGETI de 27/09/2018, item 3 da "Ata TRF1-SECIN 6916165".</t>
        </r>
      </text>
    </comment>
    <comment ref="D29" authorId="2">
      <text>
        <r>
          <rPr>
            <b/>
            <sz val="9"/>
            <color indexed="81"/>
            <rFont val="Tahoma"/>
            <family val="2"/>
          </rPr>
          <t xml:space="preserve">Conforme Despacho Diges: </t>
        </r>
        <r>
          <rPr>
            <sz val="9"/>
            <color indexed="81"/>
            <rFont val="Tahoma"/>
            <family val="2"/>
          </rPr>
          <t xml:space="preserve">
À Secad, para conhecimento do Despacho Secin 8651805 que estima em R$ 2.067.209,88 (dois milhões, sessenta e sete mil duzentos e nove reais e oitenta e oito centavos) e prazo de 29 meses corridos para o desenvolvimento de Sistema de Contratos do TRF1, bem como para postergar a medida para momento orçamentário mais oportuno.
À Secin e à Secor para conhecimento e inclusão da demanda nos debates de planejamento das próximas ações orçamentárias.</t>
        </r>
      </text>
    </comment>
    <comment ref="J29" authorId="2">
      <text>
        <r>
          <rPr>
            <b/>
            <sz val="9"/>
            <color indexed="81"/>
            <rFont val="Tahoma"/>
            <family val="2"/>
          </rPr>
          <t xml:space="preserve">Conforme Despacho Diges: </t>
        </r>
        <r>
          <rPr>
            <sz val="9"/>
            <color indexed="81"/>
            <rFont val="Tahoma"/>
            <family val="2"/>
          </rPr>
          <t xml:space="preserve">
À Secad, para conhecimento do Despacho Secin 8651805 que estima em R$ 2.067.209,88 (dois milhões, sessenta e sete mil duzentos e nove reais e oitenta e oito centavos) e prazo de 29 meses corridos para o desenvolvimento de Sistema de Contratos do TRF1, bem como para postergar a medida para momento orçamentário mais oportuno.
À Secin e à Secor para conhecimento e inclusão da demanda nos debates de planejamento das próximas ações orçamentárias.</t>
        </r>
      </text>
    </comment>
    <comment ref="D30" authorId="1">
      <text>
        <r>
          <rPr>
            <b/>
            <sz val="9"/>
            <color indexed="81"/>
            <rFont val="Tahoma"/>
            <family val="2"/>
          </rPr>
          <t>Janderson:
"Vamos submeter ao COGETI a necessidade de continuidade da iniciativa 108, considerando a implantação do PJe."</t>
        </r>
      </text>
    </comment>
    <comment ref="J30" authorId="1">
      <text>
        <r>
          <rPr>
            <b/>
            <sz val="9"/>
            <color indexed="81"/>
            <rFont val="Tahoma"/>
            <family val="2"/>
          </rPr>
          <t>Janderson:
"Vamos submeter ao COGETI a necessidade de continuidade da iniciativa 108, considerando a implantação do PJe."</t>
        </r>
      </text>
    </comment>
    <comment ref="D31" authorId="1">
      <text>
        <r>
          <rPr>
            <b/>
            <sz val="9"/>
            <color indexed="81"/>
            <rFont val="Tahoma"/>
            <family val="2"/>
          </rPr>
          <t>Conforme despacho DIPSI 7074853: Sugestão para EXCLUIR do PDTI, considerando deliberação ocorrida em reunião no dia 29/10/18, conforme  "Ata TRF1-DIGIB 7084520"
Questionar corregedoria sobre a sugestão relatada em ata.</t>
        </r>
      </text>
    </comment>
    <comment ref="J31" authorId="1">
      <text>
        <r>
          <rPr>
            <b/>
            <sz val="9"/>
            <color indexed="81"/>
            <rFont val="Tahoma"/>
            <family val="2"/>
          </rPr>
          <t>Conforme despacho DIPSI 7074853: Sugestão para EXCLUIR do PDTI, considerando deliberação ocorrida em reunião no dia 29/10/18, conforme  "Ata TRF1-DIGIB 7084520"
Questionar corregedoria sobre a sugestão relatada em ata.</t>
        </r>
      </text>
    </comment>
    <comment ref="D35" authorId="1">
      <text>
        <r>
          <rPr>
            <b/>
            <sz val="9"/>
            <color indexed="81"/>
            <rFont val="Tahoma"/>
            <family val="2"/>
          </rPr>
          <t>Leon: 
Entendemos que a ação 6 a 106 são a mesma, ou seja, estão concluídas, pois já temos empresa terceirizada atuando.</t>
        </r>
      </text>
    </comment>
    <comment ref="J35" authorId="1">
      <text>
        <r>
          <rPr>
            <b/>
            <sz val="9"/>
            <color indexed="81"/>
            <rFont val="Tahoma"/>
            <family val="2"/>
          </rPr>
          <t>Leon: 
Entendemos que a ação 6 a 106 são a mesma, ou seja, estão concluídas, pois já temos empresa terceirizada atuando.</t>
        </r>
      </text>
    </comment>
    <comment ref="D36" authorId="1">
      <text>
        <r>
          <rPr>
            <sz val="9"/>
            <color indexed="81"/>
            <rFont val="Tahoma"/>
            <family val="2"/>
          </rPr>
          <t xml:space="preserve">Considerado no despacho DITEC 7133915 como responsabilidade da SESEI
</t>
        </r>
      </text>
    </comment>
    <comment ref="J36" authorId="1">
      <text>
        <r>
          <rPr>
            <sz val="9"/>
            <color indexed="81"/>
            <rFont val="Tahoma"/>
            <family val="2"/>
          </rPr>
          <t xml:space="preserve">Considerado no despacho DITEC 7133915 como responsabilidade da SESEI
</t>
        </r>
      </text>
    </comment>
    <comment ref="D38" authorId="1">
      <text>
        <r>
          <rPr>
            <b/>
            <sz val="9"/>
            <color indexed="81"/>
            <rFont val="Tahoma"/>
            <family val="2"/>
          </rPr>
          <t>Leandro:
Tempestivamente, solicitamos a exclusão  do ID:44: Promover a substituição da solução de automação de escritório Microsoft Office por solução baseada em software livre, uma vez que o CGTI JF1 aprovou em 21/09/ 2018 a contratação  para JF1 de Licenças Micorosft em nuvem (Office 365)</t>
        </r>
      </text>
    </comment>
    <comment ref="J38" authorId="1">
      <text>
        <r>
          <rPr>
            <b/>
            <sz val="9"/>
            <color indexed="81"/>
            <rFont val="Tahoma"/>
            <family val="2"/>
          </rPr>
          <t>Leandro:
Tempestivamente, solicitamos a exclusão  do ID:44: Promover a substituição da solução de automação de escritório Microsoft Office por solução baseada em software livre, uma vez que o CGTI JF1 aprovou em 21/09/ 2018 a contratação  para JF1 de Licenças Micorosft em nuvem (Office 365)</t>
        </r>
      </text>
    </comment>
    <comment ref="D54" authorId="1">
      <text>
        <r>
          <rPr>
            <sz val="9"/>
            <color indexed="81"/>
            <rFont val="Tahoma"/>
            <family val="2"/>
          </rPr>
          <t xml:space="preserve">Conforme despacho SEGIT 7128610: A ação de número 58 está atualmente concluída. No entanto, deve ser feita atualização da demanda para "Atualização do ambiente de monitoramento Zabbix" a ser concluída em 2019, com apoio da nova empresa a ser contratada para serviços de sustentação de infraestrutura.
</t>
        </r>
      </text>
    </comment>
    <comment ref="J54" authorId="1">
      <text>
        <r>
          <rPr>
            <sz val="9"/>
            <color indexed="81"/>
            <rFont val="Tahoma"/>
            <family val="2"/>
          </rPr>
          <t xml:space="preserve">Conforme despacho SEGIT 7128610: A ação de número 58 está atualmente concluída. No entanto, deve ser feita atualização da demanda para "Atualização do ambiente de monitoramento Zabbix" a ser concluída em 2019, com apoio da nova empresa a ser contratada para serviços de sustentação de infraestrutura.
</t>
        </r>
      </text>
    </comment>
    <comment ref="D55" authorId="1">
      <text>
        <r>
          <rPr>
            <b/>
            <sz val="9"/>
            <color indexed="81"/>
            <rFont val="Tahoma"/>
            <family val="2"/>
          </rPr>
          <t>Luiz alberto Lima:
"niciativa conduzida no PAe 0021556-22.2018.4.01.8000, atualmente em fase de análise de mercado.
Requisitos de Infraestrutura: Servidores – TR concluído  e Tapes – finalização das cotações"</t>
        </r>
      </text>
    </comment>
    <comment ref="J55" authorId="1">
      <text>
        <r>
          <rPr>
            <b/>
            <sz val="9"/>
            <color indexed="81"/>
            <rFont val="Tahoma"/>
            <family val="2"/>
          </rPr>
          <t>Luiz alberto Lima:
"niciativa conduzida no PAe 0021556-22.2018.4.01.8000, atualmente em fase de análise de mercado.
Requisitos de Infraestrutura: Servidores – TR concluído  e Tapes – finalização das cotações"</t>
        </r>
      </text>
    </comment>
    <comment ref="D57" authorId="1">
      <text>
        <r>
          <rPr>
            <b/>
            <sz val="9"/>
            <color indexed="81"/>
            <rFont val="Tahoma"/>
            <family val="2"/>
          </rPr>
          <t>Conforme despacho NUOPE 7136275: Por oportuno, sugerimos que as iniciativas ID 47, ID 59, ID 126 e ID 56 sejam ajustadas para Unidade Responsável COINT ou outra por ela designada, uma vez que as ações relacionadas tem responsabilidade alheia ao Nuope.</t>
        </r>
      </text>
    </comment>
    <comment ref="J57" authorId="1">
      <text>
        <r>
          <rPr>
            <b/>
            <sz val="9"/>
            <color indexed="81"/>
            <rFont val="Tahoma"/>
            <family val="2"/>
          </rPr>
          <t>Conforme despacho NUOPE 7136275: Por oportuno, sugerimos que as iniciativas ID 47, ID 59, ID 126 e ID 56 sejam ajustadas para Unidade Responsável COINT ou outra por ela designada, uma vez que as ações relacionadas tem responsabilidade alheia ao Nuope.</t>
        </r>
      </text>
    </comment>
    <comment ref="D61" authorId="1">
      <text>
        <r>
          <rPr>
            <b/>
            <sz val="9"/>
            <color indexed="81"/>
            <rFont val="Tahoma"/>
            <family val="2"/>
          </rPr>
          <t>Conforme despacho SEGIT 7128610: A ação de número 63 está sob responsabilidade da DIATU.</t>
        </r>
      </text>
    </comment>
    <comment ref="J61" authorId="1">
      <text>
        <r>
          <rPr>
            <b/>
            <sz val="9"/>
            <color indexed="81"/>
            <rFont val="Tahoma"/>
            <family val="2"/>
          </rPr>
          <t>Conforme despacho SEGIT 7128610: A ação de número 63 está sob responsabilidade da DIATU.</t>
        </r>
      </text>
    </comment>
    <comment ref="D62" authorId="1">
      <text>
        <r>
          <rPr>
            <b/>
            <sz val="9"/>
            <color indexed="81"/>
            <rFont val="Tahoma"/>
            <family val="2"/>
          </rPr>
          <t>Conforme despacho NUOPE 7136275: Por oportuno, sugerimos que as iniciativas ID 47, ID 59, ID 126 e ID 56 sejam ajustadas para Unidade Responsável COINT ou outra por ela designada, uma vez que as ações relacionadas tem responsabilidade alheia ao Nuope.</t>
        </r>
      </text>
    </comment>
    <comment ref="J62" authorId="1">
      <text>
        <r>
          <rPr>
            <b/>
            <sz val="9"/>
            <color indexed="81"/>
            <rFont val="Tahoma"/>
            <family val="2"/>
          </rPr>
          <t>Conforme despacho NUOPE 7136275: Por oportuno, sugerimos que as iniciativas ID 47, ID 59, ID 126 e ID 56 sejam ajustadas para Unidade Responsável COINT ou outra por ela designada, uma vez que as ações relacionadas tem responsabilidade alheia ao Nuope.</t>
        </r>
      </text>
    </comment>
    <comment ref="D68" authorId="1">
      <text>
        <r>
          <rPr>
            <b/>
            <sz val="9"/>
            <color indexed="81"/>
            <rFont val="Tahoma"/>
            <family val="2"/>
          </rPr>
          <t>Conforme despacho SEGIT 7128610: A ação de número 61 entendemos que é uma atividade que deva ser feita sob demanda, ou seja, apenas quando há uma crise de algum sistema e que demande a participação de servidores das diversas áreas de Infraestrutura.</t>
        </r>
      </text>
    </comment>
    <comment ref="J68" authorId="1">
      <text>
        <r>
          <rPr>
            <b/>
            <sz val="9"/>
            <color indexed="81"/>
            <rFont val="Tahoma"/>
            <family val="2"/>
          </rPr>
          <t>Conforme despacho SEGIT 7128610: A ação de número 61 entendemos que é uma atividade que deva ser feita sob demanda, ou seja, apenas quando há uma crise de algum sistema e que demande a participação de servidores das diversas áreas de Infraestrutura.</t>
        </r>
      </text>
    </comment>
    <comment ref="D71" authorId="1">
      <text>
        <r>
          <rPr>
            <b/>
            <sz val="9"/>
            <color indexed="81"/>
            <rFont val="Tahoma"/>
            <family val="2"/>
          </rPr>
          <t>Conforme despacho NUOPE 7136275: Sugere-se também o ajuste da iniciativa com ID 46, para: "Prover solução de auditoria para o Active Directory na JF1, considerando o uso de privilegio de Domain Admin."</t>
        </r>
      </text>
    </comment>
    <comment ref="J71" authorId="1">
      <text>
        <r>
          <rPr>
            <b/>
            <sz val="9"/>
            <color indexed="81"/>
            <rFont val="Tahoma"/>
            <family val="2"/>
          </rPr>
          <t>Conforme despacho NUOPE 7136275: Sugere-se também o ajuste da iniciativa com ID 46, para: "Prover solução de auditoria para o Active Directory na JF1, considerando o uso de privilegio de Domain Admin."</t>
        </r>
      </text>
    </comment>
    <comment ref="D78" authorId="1">
      <text>
        <r>
          <rPr>
            <b/>
            <sz val="9"/>
            <color indexed="81"/>
            <rFont val="Tahoma"/>
            <family val="2"/>
          </rPr>
          <t>Conforme despacho NUOPE 7136275: Por oportuno, sugerimos que as iniciativas ID 47, ID 59, ID 126 e ID 56 sejam ajustadas para Unidade Responsável COINT ou outra por ela designada, uma vez que as ações relacionadas tem responsabilidade alheia ao Nuope.</t>
        </r>
      </text>
    </comment>
    <comment ref="J78" authorId="1">
      <text>
        <r>
          <rPr>
            <b/>
            <sz val="9"/>
            <color indexed="81"/>
            <rFont val="Tahoma"/>
            <family val="2"/>
          </rPr>
          <t>Conforme despacho NUOPE 7136275: Por oportuno, sugerimos que as iniciativas ID 47, ID 59, ID 126 e ID 56 sejam ajustadas para Unidade Responsável COINT ou outra por ela designada, uma vez que as ações relacionadas tem responsabilidade alheia ao Nuope.</t>
        </r>
      </text>
    </comment>
    <comment ref="O78" authorId="1">
      <text>
        <r>
          <rPr>
            <b/>
            <sz val="9"/>
            <color indexed="81"/>
            <rFont val="Tahoma"/>
            <family val="2"/>
          </rPr>
          <t>A ser questionado.</t>
        </r>
      </text>
    </comment>
    <comment ref="D84" authorId="1">
      <text>
        <r>
          <rPr>
            <b/>
            <sz val="9"/>
            <color indexed="81"/>
            <rFont val="Tahoma"/>
            <family val="2"/>
          </rPr>
          <t>Conforme despacho COSIS 7056371: Ao Nugti, peço ajustar a unidade responsável pelas seguintes iniciativas constantes do PDTI-JF1 (...)</t>
        </r>
      </text>
    </comment>
    <comment ref="J84" authorId="1">
      <text>
        <r>
          <rPr>
            <b/>
            <sz val="9"/>
            <color indexed="81"/>
            <rFont val="Tahoma"/>
            <family val="2"/>
          </rPr>
          <t>Conforme despacho COSIS 7056371: Ao Nugti, peço ajustar a unidade responsável pelas seguintes iniciativas constantes do PDTI-JF1 (...)</t>
        </r>
      </text>
    </comment>
    <comment ref="D92" authorId="1">
      <text>
        <r>
          <rPr>
            <b/>
            <sz val="9"/>
            <color indexed="81"/>
            <rFont val="Tahoma"/>
            <family val="2"/>
          </rPr>
          <t>Conforme despacho COSIS 7056371: Ao Nugti, peço ajustar a unidade responsável pelas seguintes iniciativas constantes do PDTI-JF1 (...)</t>
        </r>
      </text>
    </comment>
    <comment ref="J92" authorId="1">
      <text>
        <r>
          <rPr>
            <b/>
            <sz val="9"/>
            <color indexed="81"/>
            <rFont val="Tahoma"/>
            <family val="2"/>
          </rPr>
          <t>Conforme despacho COSIS 7056371: Ao Nugti, peço ajustar a unidade responsável pelas seguintes iniciativas constantes do PDTI-JF1 (...)</t>
        </r>
      </text>
    </comment>
    <comment ref="D98" authorId="1">
      <text>
        <r>
          <rPr>
            <b/>
            <sz val="9"/>
            <color indexed="81"/>
            <rFont val="Tahoma"/>
            <family val="2"/>
          </rPr>
          <t>Conforme despacho COSIS 7056371: Ao Nugti, peço ajustar a unidade responsável pelas seguintes iniciativas constantes do PDTI-JF1 (...)</t>
        </r>
      </text>
    </comment>
    <comment ref="J98" authorId="1">
      <text>
        <r>
          <rPr>
            <b/>
            <sz val="9"/>
            <color indexed="81"/>
            <rFont val="Tahoma"/>
            <family val="2"/>
          </rPr>
          <t>Conforme despacho COSIS 7056371: Ao Nugti, peço ajustar a unidade responsável pelas seguintes iniciativas constantes do PDTI-JF1 (...)</t>
        </r>
      </text>
    </comment>
    <comment ref="D99" authorId="1">
      <text>
        <r>
          <rPr>
            <b/>
            <sz val="9"/>
            <color indexed="81"/>
            <rFont val="Tahoma"/>
            <family val="2"/>
          </rPr>
          <t>Leandro: Entendemos ser uma atividade contínua.</t>
        </r>
      </text>
    </comment>
    <comment ref="J99" authorId="1">
      <text>
        <r>
          <rPr>
            <b/>
            <sz val="9"/>
            <color indexed="81"/>
            <rFont val="Tahoma"/>
            <family val="2"/>
          </rPr>
          <t>Leandro: Entendemos ser uma atividade contínua.</t>
        </r>
      </text>
    </comment>
    <comment ref="D100" authorId="1">
      <text>
        <r>
          <rPr>
            <b/>
            <sz val="9"/>
            <color indexed="81"/>
            <rFont val="Tahoma"/>
            <family val="2"/>
          </rPr>
          <t>Leon:
Entendemos que a ação 6 a 106 são a mesma, ou seja, estão concluídas, pois já temos empresa terceirizada atuando.</t>
        </r>
      </text>
    </comment>
    <comment ref="J100" authorId="1">
      <text>
        <r>
          <rPr>
            <b/>
            <sz val="9"/>
            <color indexed="81"/>
            <rFont val="Tahoma"/>
            <family val="2"/>
          </rPr>
          <t>Leon:
Entendemos que a ação 6 a 106 são a mesma, ou seja, estão concluídas, pois já temos empresa terceirizada atuando.</t>
        </r>
      </text>
    </comment>
    <comment ref="D102" authorId="1">
      <text>
        <r>
          <rPr>
            <b/>
            <sz val="9"/>
            <color indexed="81"/>
            <rFont val="Tahoma"/>
            <family val="2"/>
          </rPr>
          <t>A migração, por se tratar de uma atividade técnica, é realizada pelo Nuope (Sesof)</t>
        </r>
      </text>
    </comment>
    <comment ref="J102" authorId="1">
      <text>
        <r>
          <rPr>
            <b/>
            <sz val="9"/>
            <color indexed="81"/>
            <rFont val="Tahoma"/>
            <family val="2"/>
          </rPr>
          <t>A migração, por se tratar de uma atividade técnica, é realizada pelo Nuope (Sesof)</t>
        </r>
      </text>
    </comment>
    <comment ref="D110" authorId="1">
      <text>
        <r>
          <rPr>
            <b/>
            <sz val="9"/>
            <color indexed="81"/>
            <rFont val="Tahoma"/>
            <family val="2"/>
          </rPr>
          <t xml:space="preserve">Jonatas Izídio:
Retirar: 
PAe 0024579-54.2015.4.01.8008
</t>
        </r>
      </text>
    </comment>
    <comment ref="J110" authorId="1">
      <text>
        <r>
          <rPr>
            <b/>
            <sz val="9"/>
            <color indexed="81"/>
            <rFont val="Tahoma"/>
            <family val="2"/>
          </rPr>
          <t xml:space="preserve">Jonatas Izídio:
Retirar: 
PAe 0024579-54.2015.4.01.8008
</t>
        </r>
      </text>
    </comment>
    <comment ref="D111" authorId="1">
      <text>
        <r>
          <rPr>
            <b/>
            <sz val="9"/>
            <color indexed="81"/>
            <rFont val="Tahoma"/>
            <family val="2"/>
          </rPr>
          <t>Conforme despacho DISAD 7141365: Sugestão para EXCLUIR do PDTI, considerando que esta Divisão não participou de nenhuma das fases desta aquisição.</t>
        </r>
      </text>
    </comment>
    <comment ref="J111" authorId="1">
      <text>
        <r>
          <rPr>
            <b/>
            <sz val="9"/>
            <color indexed="81"/>
            <rFont val="Tahoma"/>
            <family val="2"/>
          </rPr>
          <t>Conforme despacho DISAD 7141365: Sugestão para EXCLUIR do PDTI, considerando que esta Divisão não participou de nenhuma das fases desta aquisição.</t>
        </r>
      </text>
    </comment>
    <comment ref="D115" authorId="1">
      <text>
        <r>
          <rPr>
            <b/>
            <sz val="9"/>
            <color indexed="81"/>
            <rFont val="Tahoma"/>
            <family val="2"/>
          </rPr>
          <t>Leon: "A 126 conversamos com Ditec e Seban e não houve um esclarecimento maior. Sugiro que seja retirada do plano."</t>
        </r>
      </text>
    </comment>
    <comment ref="J115" authorId="1">
      <text>
        <r>
          <rPr>
            <b/>
            <sz val="9"/>
            <color indexed="81"/>
            <rFont val="Tahoma"/>
            <family val="2"/>
          </rPr>
          <t>Leon: "A 126 conversamos com Ditec e Seban e não houve um esclarecimento maior. Sugiro que seja retirada do plano."</t>
        </r>
      </text>
    </comment>
    <comment ref="D117" authorId="1">
      <text>
        <r>
          <rPr>
            <b/>
            <sz val="9"/>
            <color indexed="81"/>
            <rFont val="Tahoma"/>
            <family val="2"/>
          </rPr>
          <t>Silvio
Em alinhamento as ideias do projeto RADAR do TJMG</t>
        </r>
      </text>
    </comment>
    <comment ref="J117" authorId="1">
      <text>
        <r>
          <rPr>
            <b/>
            <sz val="9"/>
            <color indexed="81"/>
            <rFont val="Tahoma"/>
            <family val="2"/>
          </rPr>
          <t>Silvio
Em alinhamento as ideias do projeto RADAR do TJMG</t>
        </r>
      </text>
    </comment>
    <comment ref="D124" authorId="1">
      <text>
        <r>
          <rPr>
            <b/>
            <sz val="9"/>
            <color indexed="81"/>
            <rFont val="Tahoma"/>
            <family val="2"/>
          </rPr>
          <t>"O CGTI-TRF1 deliberou pelo encaminhamento da demanda ao Comitê Gestor do Pje, de modo a apreciar a viabilidade de desenvolvimento da funcionalidade no PJe."
Barbosa: "Se o CGTI deliberou por encaminhar à CTR-PJe a iniciativa "Solução para diminuição ou cessação dos pedidos de certidão de inteiro teor", creio que a iniciativa não deveria constar do PDTI-JF1, s.m.j., pois, de fato, não foi aprovada pelo CGTI."</t>
        </r>
      </text>
    </comment>
    <comment ref="J124" authorId="1">
      <text>
        <r>
          <rPr>
            <b/>
            <sz val="9"/>
            <color indexed="81"/>
            <rFont val="Tahoma"/>
            <family val="2"/>
          </rPr>
          <t>"O CGTI-TRF1 deliberou pelo encaminhamento da demanda ao Comitê Gestor do Pje, de modo a apreciar a viabilidade de desenvolvimento da funcionalidade no PJe."
Barbosa: "Se o CGTI deliberou por encaminhar à CTR-PJe a iniciativa "Solução para diminuição ou cessação dos pedidos de certidão de inteiro teor", creio que a iniciativa não deveria constar do PDTI-JF1, s.m.j., pois, de fato, não foi aprovada pelo CGTI."</t>
        </r>
      </text>
    </comment>
    <comment ref="D129" authorId="1">
      <text>
        <r>
          <rPr>
            <b/>
            <sz val="9"/>
            <color indexed="81"/>
            <rFont val="Tahoma"/>
            <family val="2"/>
          </rPr>
          <t>Iniciativa já aprovada pela Decisão Presi TRF1-PRESI 8044743:
Autorizo o prosseguimento do planejamento do desenvolvimento do sistema de gestão do acervo dos processos avulsos da Corregedoria Regional da Primeira Região no arquivo administrativo da Seção de Protocolo Administrativo Eletrônico – Sepae/Dicad.
À Secin para prosseguimento.
Desembargador Federal Carlos Moreira Alves
Presidente</t>
        </r>
      </text>
    </comment>
    <comment ref="J129" authorId="1">
      <text>
        <r>
          <rPr>
            <b/>
            <sz val="9"/>
            <color indexed="81"/>
            <rFont val="Tahoma"/>
            <family val="2"/>
          </rPr>
          <t>Autorizo o prosseguimento do planejamento do desenvolvimento do sistema de gestão do acervo dos processos avulsos da Corregedoria Regional da Primeira Região no arquivo administrativo da Seção de Protocolo Administrativo Eletrônico – Sepae/Dicad.
À Secin para prosseguimento.
Desembargador Federal Carlos Moreira Alves
Presidente</t>
        </r>
      </text>
    </comment>
    <comment ref="D130" authorId="1">
      <text>
        <r>
          <rPr>
            <b/>
            <sz val="9"/>
            <color indexed="81"/>
            <rFont val="Tahoma"/>
            <family val="2"/>
          </rPr>
          <t>Leandro Fraco Vilar:
"Dentre as novas iniciativas, podemos citar a integração da infraestrutura de VideoConferência com o Teams e a utilização de Inteligência Artificial com Chat Bot."</t>
        </r>
      </text>
    </comment>
    <comment ref="J130" authorId="1">
      <text>
        <r>
          <rPr>
            <b/>
            <sz val="9"/>
            <color indexed="81"/>
            <rFont val="Tahoma"/>
            <family val="2"/>
          </rPr>
          <t>Leandro Fraco Vilar:
"Dentre as novas iniciativas, podemos citar a integração da infraestrutura de VideoConferência com o Teams e a utilização de Inteligência Artificial com Chat Bot."</t>
        </r>
      </text>
    </comment>
    <comment ref="D131" authorId="1">
      <text>
        <r>
          <rPr>
            <b/>
            <sz val="9"/>
            <color indexed="81"/>
            <rFont val="Tahoma"/>
            <family val="2"/>
          </rPr>
          <t>Leandro Fraco Vilar:
"Dentre as novas iniciativas, podemos citar a integração da infraestrutura de VideoConferência com o Teams e a utilização de Inteligência Artificial com Chat Bot."</t>
        </r>
      </text>
    </comment>
    <comment ref="J131" authorId="1">
      <text>
        <r>
          <rPr>
            <b/>
            <sz val="9"/>
            <color indexed="81"/>
            <rFont val="Tahoma"/>
            <family val="2"/>
          </rPr>
          <t>Leandro Fraco Vilar:
"Dentre as novas iniciativas, podemos citar a integração da infraestrutura de VideoConferência com o Teams e a utilização de Inteligência Artificial com Chat Bot."</t>
        </r>
      </text>
    </comment>
  </commentList>
</comments>
</file>

<file path=xl/sharedStrings.xml><?xml version="1.0" encoding="utf-8"?>
<sst xmlns="http://schemas.openxmlformats.org/spreadsheetml/2006/main" count="3587" uniqueCount="1570">
  <si>
    <t>ID</t>
  </si>
  <si>
    <t>CATEGORIA</t>
  </si>
  <si>
    <t>NECESSIDADE CONSOLIDADA</t>
  </si>
  <si>
    <t>DETALHAMENTO</t>
  </si>
  <si>
    <t>BENEFÍCIO / JUSTIFICATIVA</t>
  </si>
  <si>
    <t>INTERESSADO</t>
  </si>
  <si>
    <t>ALINHAMENTO PEI-JF 2015/2020</t>
  </si>
  <si>
    <t>ALINHAMENTO PETI-JF 2015/2020</t>
  </si>
  <si>
    <t>PRIORIDADE INDICADA</t>
  </si>
  <si>
    <t>CODIFICADOR</t>
  </si>
  <si>
    <t>QTD</t>
  </si>
  <si>
    <t>PARECER / INICIATIVA</t>
  </si>
  <si>
    <t>NC_174</t>
  </si>
  <si>
    <t>Aquisição</t>
  </si>
  <si>
    <t>Contratação de serviços de manutenção e sustentação de infraestrutura de TI</t>
  </si>
  <si>
    <t>Devido a grande quantidade de atividades descentralizadas pelo TRF1 e o pessoal disponível do NUTEC ser insuficiente para atender as demandas (SECAD / NUTEC-GO / SJGO).
Contrato Sustentação Setor Infraestrutura de JFMG (SECAD / NUTEC-MG / SJMG e Subseções).
Prestação de serviço de Suporte e Manutenção de TI aos usuários da Seção Judiciária e Subseções Judiciárias de Araguaína e Gurupi (SECAD/NUCAD, SESAP-ARN, SESAP-GUR / SJTO).</t>
  </si>
  <si>
    <t>Devido a grande quantidade de atividades descentralizados pelo TRF1 e o numero de pessoal disponível do NUTEC ser insuficiente para atender as demandas é necessário essa contratação para assegurar a disponibilidade dos serviços de TI</t>
  </si>
  <si>
    <t>SECAD / NUTEC-GO / SJGO (11)
SECAD / NUTEC-MG / SJMG e Subseções (19)
SECAD/NUCAD, SESAP-ARN, SESAP-GUR / SJTO (7)</t>
  </si>
  <si>
    <t>Assegurar a efetividade dos serviços de TI para a Justiça Federal</t>
  </si>
  <si>
    <t>Assegurar a atuação sistêmica da TI na Justiça Federal</t>
  </si>
  <si>
    <t>11
19
7</t>
  </si>
  <si>
    <t>SECIN_583
SECIN_596
SECIN_644</t>
  </si>
  <si>
    <t>Prover serviço terceirizado de apoio à sustentação da infraestrutura de TI da JF1.</t>
  </si>
  <si>
    <t>NC_195</t>
  </si>
  <si>
    <t>Firewall</t>
  </si>
  <si>
    <t>03 Firewalls, para proteger a rede interna no acesso à Internet em Palmas e Subseções Judiciárias</t>
  </si>
  <si>
    <t>Proteger a rede interna de ameaças.</t>
  </si>
  <si>
    <t>SECAD/NUCAD, SESAP-ARN, SESAP-GUR / SJTO / SSSARN e SSJGUR</t>
  </si>
  <si>
    <t>SECIN_642</t>
  </si>
  <si>
    <t>Prover solução de segurança de acesso à internet (firewall) para as seções e subseções judiciárias.</t>
  </si>
  <si>
    <t>NC_091</t>
  </si>
  <si>
    <t>Aquisição de 01 licença de Software para geração de arquivo SEFIP.RE</t>
  </si>
  <si>
    <t>Aquisição de software de folha de pagamento, para geração de arquivo SEFIP.RE.</t>
  </si>
  <si>
    <t>Dar maior celeridade e segurança ao processo de coleta de dados e envio do arquivo SEFIP.RE</t>
  </si>
  <si>
    <t>NUCAF / SEOFI / SJPA (9)</t>
  </si>
  <si>
    <t>SECAD_182</t>
  </si>
  <si>
    <t>Analisar a necessidade.</t>
  </si>
  <si>
    <t>NC_092</t>
  </si>
  <si>
    <t>Aquisição de Software para descompactar documentos em formato PDF.</t>
  </si>
  <si>
    <t>Permitir a melhor formatação de termos de referência com base em documentos de dominio publico já produzidos por outros órgãos públicos.</t>
  </si>
  <si>
    <t>Dar maior celeridade a confecção de documentos.</t>
  </si>
  <si>
    <t>NUASG / SESEG / SJPA (16)</t>
  </si>
  <si>
    <t>SECAD_189</t>
  </si>
  <si>
    <t>NC_109</t>
  </si>
  <si>
    <t>Softwares e soluções de TI</t>
  </si>
  <si>
    <t>Sistema já utilizado pelo STJ para lançamento de dados dos processos e feitura automática de minutas</t>
  </si>
  <si>
    <t>Otimização das rotinas de trabalho, com redução do tempo de execução das tarefas e aumento da produtividade</t>
  </si>
  <si>
    <t>Presidência / GAB20 / TRF1 e JF1</t>
  </si>
  <si>
    <t>Agilizar os trâmites judiciais</t>
  </si>
  <si>
    <t>Assegurar efetividade dos serviços de TI para a Justiça Federal</t>
  </si>
  <si>
    <t>N/I</t>
  </si>
  <si>
    <t>GABIN_316</t>
  </si>
  <si>
    <t>NC_136</t>
  </si>
  <si>
    <t>Aquisição de ferramenta</t>
  </si>
  <si>
    <t>Aquisição de ferramenta MNI para integração dos documetos do sistema JEF Virtual diretamente para o sistema e-PROC</t>
  </si>
  <si>
    <t>Melhoria e celeridade no encaminhamento dos processos das Turmas Recursais para a TNU</t>
  </si>
  <si>
    <t>COJEF / NUTUR / SJTO (1)</t>
  </si>
  <si>
    <t>COJEF_412</t>
  </si>
  <si>
    <t>Concluir a implantação do sistema PJe em toda a JF1 para todas as classes processuais, integrando com os demais sistemas em uso na JF1.</t>
  </si>
  <si>
    <t>NC_014</t>
  </si>
  <si>
    <t>Banco de imagens</t>
  </si>
  <si>
    <t>Obter banco de imagens para utilização da Ascom</t>
  </si>
  <si>
    <t>Dar suporte à qualidade das publicações na parte de imagens</t>
  </si>
  <si>
    <t>ASCOM / NUIMP/NURAT / TRF1 (9)
DIREF-AM / SECOS-AM / SJAM (4)
DIREF / SECOM / SJDF (3)
DIREF-DF / SEREP-DF / SJDF (10)
DIREF-AM / SECOS-AM / SJAM (39)</t>
  </si>
  <si>
    <t>Buscar a satisfação do usuário/cidadão</t>
  </si>
  <si>
    <t>9
4
3
10
39</t>
  </si>
  <si>
    <t>ASCOM_014
ASCOM_022
ASCOM_044
ASREP_474
ASREP_485</t>
  </si>
  <si>
    <t>Não consta do catálogo de bens de TI.</t>
  </si>
  <si>
    <t>NC_098</t>
  </si>
  <si>
    <t>Pesquisa de assuntos para pericia</t>
  </si>
  <si>
    <t>software uptodate</t>
  </si>
  <si>
    <t>acesso a biblioteca sobre medicina</t>
  </si>
  <si>
    <t>SECBE / DISAO/SEPER / TRF1</t>
  </si>
  <si>
    <t>Desenvolver o potencial humano nos órgãos da Justiça Federal</t>
  </si>
  <si>
    <t>SECBE_223</t>
  </si>
  <si>
    <t>NC_184</t>
  </si>
  <si>
    <t>Sistema de detecção e combate a incêndio do Datacenter da Seccional</t>
  </si>
  <si>
    <t>Apesar do datacenter da seccional da JFMG ter sido todo reformulado e atender bem aos requisitos de disponbilidade, ele não é dotado de um sistema de detecção e combate a incêndios, que põe em risco a integridade dos equipamentos e sistemas informatizados.</t>
  </si>
  <si>
    <t>Evitar a propagação de incêndio assegurando a proteção de equipamentos e informações de alto valor atendidas pelo datacenter garantindo a continuidade dos serviços de TI.</t>
  </si>
  <si>
    <t>SECAD / NUTEC-MG / SJMG (14)</t>
  </si>
  <si>
    <t>SECIN_603</t>
  </si>
  <si>
    <t>NC_187</t>
  </si>
  <si>
    <t>Cofre resitente a fogo para armazenamento de midias de backup</t>
  </si>
  <si>
    <t>Aquisição de mais um cofre para armazenamento de fitas de backup</t>
  </si>
  <si>
    <t>Dotar a SJMG de mais um cofre de armazenamento de midias de backup e garantindo a segurança dos dados, pois o cofre atual está praticamente completo.</t>
  </si>
  <si>
    <t>SECAD / NUTEC-MG / SJMG</t>
  </si>
  <si>
    <t>SECIN_606</t>
  </si>
  <si>
    <t>NC_090</t>
  </si>
  <si>
    <t>Aquisição de 02 licenças de software para dividir  o tamanho dos documentos.</t>
  </si>
  <si>
    <t>O Sistema SEI somente permite a juntada de documentos de até 3 Mega, sendo que existem no mercado programas que dividem automaticamente os documentos no tamanho desejado pelo usuário.</t>
  </si>
  <si>
    <t>Agilizar os procedimentos de juntada de documentos no SEI, em especial nos processos licitatórios onde os documentos geralmente têm capacidade bastante superior ao permitido pelo SEI, sendo tal divisão feita atualmente no PDF, o que leva um tempo considerável.</t>
  </si>
  <si>
    <t>NUCAF / SELIT e SESEG / SJPA (8)</t>
  </si>
  <si>
    <t>SECAD_181</t>
  </si>
  <si>
    <t>JUNTAR COM NC_006</t>
  </si>
  <si>
    <t>NC_170</t>
  </si>
  <si>
    <t>Contratação de serviço de telefonia Voip</t>
  </si>
  <si>
    <t>Contratação de implantação, manutenção e operação de sistema de telefonia Voip</t>
  </si>
  <si>
    <t>as atuais centrais telefônicas estão próximas do fim de vida útil e convém substituí-las pro uma prestação de serviços</t>
  </si>
  <si>
    <t>SECAD / NUTEC-GO / SJGO (2)
SSJARN/SSJGUR / SESAP / SJTO (6)</t>
  </si>
  <si>
    <t>Otimizar custos operacionais</t>
  </si>
  <si>
    <t>2
6</t>
  </si>
  <si>
    <t>SECIN_577
SECIN_643</t>
  </si>
  <si>
    <t>NC_185</t>
  </si>
  <si>
    <t>Renovação Contrato do Link de dados da Seção de Arquivos Judiciária</t>
  </si>
  <si>
    <t>A Seção de Arquivo Judicial está fisicamente localizada em dois prédios fora da sede da SJMG e em função disso é necessário manter um link de dados interligando-a ao datacenter na sede da Seccional.</t>
  </si>
  <si>
    <t>Garantir a disponibilidade dos serviços prestados ao cidadão e aos usuários internos pela Seção Arquivo Judicial.</t>
  </si>
  <si>
    <t>SECIN_604</t>
  </si>
  <si>
    <t>Descentralizar às seccionais o serviço de comunicação de dados de longa distância (WAN) para interligação das subseções às seções judiciárias.
Prover serviço de comunicação de dados metropolitano (MAN) para interligação dos edifícios anexos do TRF1, seções e subseções às suas respectivas sedes.</t>
  </si>
  <si>
    <t>NC_186</t>
  </si>
  <si>
    <t>Renovação Contrato de 4G do DIREF, SECAD, NUCAF e NUTEC</t>
  </si>
  <si>
    <t>Existem algumas atividades críticas da JFMG que não podem estar sujeitas a eventuais indisponibilidades do serviço de internet (exemplo: liberação de pagamentos SICAF). Além disso, existem ocasiões onde magistrados e servidores em trânsito a trabalho precisam acessar via VPN o ambiente computacional do TRF1. Em função disso, é necessário manter um contrato de internet 4G para ser utilizado nestas ocasiões.</t>
  </si>
  <si>
    <t>Garantir o acesso ao ambiente computacional para viagens a trabalho e garantir a disponilidade de serviços que não podem estar sujeitos a eventuais falhas no serviço de internet.</t>
  </si>
  <si>
    <t>SECIN_605</t>
  </si>
  <si>
    <t>Prover serviço de comunicação de dados móvel para notebooks em atendimento à PNITI-JF (Resolução CJF 355/2015).</t>
  </si>
  <si>
    <t>NC_189</t>
  </si>
  <si>
    <t>Aquisição de servidores voip</t>
  </si>
  <si>
    <t>Aquisição de 9 servidores para a Sede e Subseções. Modelo DELL  PowerEdge R230, com 8GB de memória e 2 HDs de 1TB em Raid 1, sem sistema operacional</t>
  </si>
  <si>
    <t>Para Substituir os atuais que estão sem garantia e foram implantados em 2012</t>
  </si>
  <si>
    <t>SECAD / NUTEC-PA / SJPA</t>
  </si>
  <si>
    <t>SECIN_608</t>
  </si>
  <si>
    <t>Atualizar os equipamentos servidores da JF1 em atendimento à PNITI-JF (Resolução CJF 355/2015).</t>
  </si>
  <si>
    <t>NC_139</t>
  </si>
  <si>
    <t>Aquisição de serviços de TI para aferição da Qualidade de Software</t>
  </si>
  <si>
    <t>Contratatar de serviço para avaliação da qualidade dos artefatos, produtos e soluções de sistemas de informação, desenvolvidos na Cosis ou por empresa contratada, na modalidade de Fábrica de Qualidade, além da execução de testes e de auditoria em processos de desenvolvimento, com o objetivo de identificar falhas ou erros nas aplicações antes que sejam disponibilizadas para uso pelo usuário final.</t>
  </si>
  <si>
    <t>Com o aumento das demandas de gestão e fiscalização dos contratos e a interação entre as empresas que executarão os serviços de desenvolvimento de sistemas e os de aferição dos serviços executados, é importante o apoio técnico especializado para garantir o processo de controle de qualidade.</t>
  </si>
  <si>
    <t>SECIN / COSIS / JF1</t>
  </si>
  <si>
    <t>SECIN_546</t>
  </si>
  <si>
    <t>Prover serviço terceirizado de aferição da qualidade dos sistemas de informação desenvolvidos na JF1 imprescindível à complementação do contrato de Fábrica de Softwares.</t>
  </si>
  <si>
    <t>NC_140</t>
  </si>
  <si>
    <t>Aquisição de serviços de TI para administração de dados</t>
  </si>
  <si>
    <t>Contratar de serviços de administração de dados, envolvendo todas as tarefas inerentes a essa atividade como o levantamento, validação, avaliação, homologação, implementação, manutenção, gerenciamento, integração, auditoria, indicação de riscos, documentação e a elaboração dos modelos de dados, prestação de consultoria junto aos desenvolvedores do tribunal ou de empresa contratada para o desenvolvimento de sistemas,  desenvolver e manter dicionário de dados corporativo e glossário de termos de sistemas de informação, execução de engenharia reversa, extração de dados, elaboração de relatórios, entre outras, para todos os sistemas e bancos de dados em uso ou a serem adotados pelo TRF1.</t>
  </si>
  <si>
    <t>Os serviços de administração de dados é responsável por desenvolver e administrar, de modo centralizado, as estratégias, procedimentos e práticas para o processo de gerência dos recursos de dados e aplicativos, incluindo planos para sua definição, padronização, organização, proteção e utilização. Realiza também a manutenção e gerenciamento dos modelos de dados e a avaliação das informações contidas nos repositórios.</t>
  </si>
  <si>
    <t>SECIN_547</t>
  </si>
  <si>
    <t>Prover serviço terceirizado de administração dos dados custodiados pela JF1 imprescindível à complementação do contrato de Fábrica de Softwares.</t>
  </si>
  <si>
    <t>NC_141</t>
  </si>
  <si>
    <t>Aquisição de software para acompanhamento do ciclo de vida dos sistemas - ALM</t>
  </si>
  <si>
    <t>Adquirir software para acompanhamento do ciclo de vida dos sistemas - ALM.</t>
  </si>
  <si>
    <t>Melhorar o processo de desenvolvimento de sistemas, aumentando a qualidade dos sistemas desenvolvidos e mantidos pela Cosis e garantindo que os sistemas implementem fielmente os requisitos repassados pelos gestores.</t>
  </si>
  <si>
    <t>SECIN_548</t>
  </si>
  <si>
    <t>Adquirir solução para suportar o processo de desenvolvimento de sistemas de informação (ALM) na JF1.</t>
  </si>
  <si>
    <t>NC_142</t>
  </si>
  <si>
    <t>Aquisição de serviços de TI para controle de configuração e mudanças de sistemas de informação</t>
  </si>
  <si>
    <t>Contratatar serviços para controle de configuração e mudanças de sistemas de informação e artefatos, incluindo as atividades de versionamento, rastreamento e preparação de pacotes para publicação nos ambientes de homologação e produção, além da gestão e configuração desse processo nas ferramentas de apoio em uso ou que forem adotadas pelo TRF1.</t>
  </si>
  <si>
    <t>Apoiar a interação entre as áreas de desenvolvimento e infraestrutura para a melhoria e controle das atividades, esse serviço é fundamental para garantia do sucesso da contratação proposta, já que fecha o ciclo de vida do software desde a sua concepção até a sustentação</t>
  </si>
  <si>
    <t>SECIN_549</t>
  </si>
  <si>
    <t>Prover serviço terceirizado de controle da configuração e das mudanças dos sistemas de informação desenvolvidos na JF1 imprescindível à complementação do contrato de Fábrica de Softwares.</t>
  </si>
  <si>
    <t>NC_143</t>
  </si>
  <si>
    <t>Aquisição de software para aferição de qualidade  de softwares</t>
  </si>
  <si>
    <t>Adquirir software para aferição de qualidade  de softwares</t>
  </si>
  <si>
    <t>Melhorar a qualidade dos sistemas desenvolvidos e mantidos pela Cosis.</t>
  </si>
  <si>
    <t>SECIN_550</t>
  </si>
  <si>
    <t>Adquirir licenças do software para aferição automática da qualidade do código fonte dos sistemas desenvolvidos na JF1.</t>
  </si>
  <si>
    <t>NC_193</t>
  </si>
  <si>
    <t>Equipamentos para gravação de audiências nas subseções.</t>
  </si>
  <si>
    <t>Oito kit para gravação de audiências, contendo webcam, mesa de som, microfone, e a respectiva licença de software, sendo um kit para caba subseçõa vinculada a SJPA.</t>
  </si>
  <si>
    <t>Para utilização nas salas de audIências das subseções.</t>
  </si>
  <si>
    <t>SECAD / NUTEC-PA / SJPA / Subseções Judiciárias</t>
  </si>
  <si>
    <t>SECIN_618</t>
  </si>
  <si>
    <t>Modernizar e expandir a solução de gravação audiovisual de sessões e audiências.</t>
  </si>
  <si>
    <t>NC_128</t>
  </si>
  <si>
    <t>Serviço de transmissão de áudio e vídeo em tempo real via web (por exemplo, Skype, Google Talk)</t>
  </si>
  <si>
    <t>Realização de videoconferências / webconferências entre as equipes.</t>
  </si>
  <si>
    <t xml:space="preserve"> Otimizar a organização das ações de capacitação.</t>
  </si>
  <si>
    <t>SECGP / CEDAP / TRF1 / JF1 (5)</t>
  </si>
  <si>
    <t>SECGP_509</t>
  </si>
  <si>
    <t>Modernizar e expandir a solução de videoconferência.</t>
  </si>
  <si>
    <t>NC_171</t>
  </si>
  <si>
    <t>Equipamentos de videoconferências</t>
  </si>
  <si>
    <t>Aquisição de 04 (quatro) equipamento de videoconferência do tipo fixo (kit sala de audiências) (NUTEC-PA / SJPA_BLM, SSJ-MBA e SSJ-STM).
Aquisição de 05 (cinco) equipamentos de videoconferência para suprir as necessidades das áreas meio e fim da SJTO e Subseções Judiciárias correlatas, nos eventos que necessitam desta tecnologia, na área administrativa e judicial, sendo: 02 para Palmas, 02 para Araguaína e 01 para Gurupi (SECAD/NUCAD, SESAP-ARN, SESAP-GUR / SJTO/SSJARN/SSJGUR).</t>
  </si>
  <si>
    <t>Para utilização nas salas de audIência naa seccionais SSJ-STM e SSJ-MBA.</t>
  </si>
  <si>
    <t>NUTEC-PA / SJPA_BLM, SSJ-MBA e SSJ-STM (3)
SECAD/NUCAD, SESAP-ARN, SESAP-GUR / SJTO/SSJARN/SSJGUR (11)</t>
  </si>
  <si>
    <t>3
11</t>
  </si>
  <si>
    <t>SECIN_609
SECIN_648</t>
  </si>
  <si>
    <t>Modernizar e expandir a solução de videoconferência e descentralizar a sua operação às seções e subseções judiciárias.</t>
  </si>
  <si>
    <t>NC_001</t>
  </si>
  <si>
    <t>Storage de 30 TB</t>
  </si>
  <si>
    <t>Armazenamento de arquivos digitais - 30TB (ASCOM / NURAT / TRF1).
Storage CFTV - Quantidade: 1 - Características mínimas: 16 TB; 8 GB de RAM, RAID 0,1,5,10; Hot swappable (DISEG / SEVIT / SJAP)</t>
  </si>
  <si>
    <t>Segurança no armazenamento dos arquivos e agilidade para acesso ao conteúdo durante as edições em áudio e vídeo.
A solução ficou limitada quanto ao tempo de armazenamento das imagens e de gravação.</t>
  </si>
  <si>
    <t>ASCOM / NURAT / JF1 (8)
DISEG / SEVIT / SJAP (6)</t>
  </si>
  <si>
    <t>8
6</t>
  </si>
  <si>
    <t>ASCOM_001
SECAD_115</t>
  </si>
  <si>
    <t>Atualizar as unidades de armazenamento de dados (storages) da JF1 em atendimento à PNITI-JF (Resolução CJF 355/2015).</t>
  </si>
  <si>
    <t>NC_169</t>
  </si>
  <si>
    <t>Aquisição de switches</t>
  </si>
  <si>
    <t>Aquisição de 2 switches de alta capacidade para atualizar os dois switches "core" do Data Center (SECAD / NUTEC-GO / SJGO)
Aquisição de 01 switch de distribuição - para o Edifício Sede desta Seção Judiciária - Subsituir equipamento fora da garantia e com mais de 06 anos de uso (SECAD/NUCAD / SEINF / SJTO).
Aquisição de Switches de Borda (SECAD / NUTEC-MG / SJMG/SSJS).
8 Switch de borda de 48 portas (SECAD / NUTEC-PA / SJPA).
Aquisição de 40 (vinte) switches para substituir equipamentos obsoletos (SECAD / SEINF-RO / SJRO e SSJs).
Aquisição de 14 switchs (SECIN / SEINF-RR / SJRR).
11 Switch's, 48 portas (SECAD/NUCAD / SEINF-TO / SJTO).</t>
  </si>
  <si>
    <t>garantia a disponibilidade e performance do serviços de informática da Seccional</t>
  </si>
  <si>
    <t>SECAD / NUTEC-GO / SJGO (1)
SECAD/NUCAD / SEINF / SJTO (20)
SECAD / NUTEC-MG / SJMG/SSJS (9)
SECAD / NUTEC-PA / SJPA (5)
SECAD / SEINF-RO / SJRO e SSJs (5)
SECIN / SEINF-RR / SJRR (3)
SECAD/NUCAD / SEINF-TO / SJTO (1)</t>
  </si>
  <si>
    <t>1
20
9
5
5
3
1</t>
  </si>
  <si>
    <t>SECIN_576
SECIN_656
SECIN_598
SECIN_611
SECIN_627
SECIN_633
SECIN_638</t>
  </si>
  <si>
    <t>Atualizar os equipamentos de rede de comunicação de dados dos CPDs da JF1 em atendimento à PNITI-JF (Resolução CJF 355/2015).</t>
  </si>
  <si>
    <t>NC_196</t>
  </si>
  <si>
    <t>Servidores</t>
  </si>
  <si>
    <t>Aquisição de 13 Servidores</t>
  </si>
  <si>
    <t>Substituir todos os servidores que estão com período de garantia expirado ou que expirarão no ano de 2018. (MODELOS: POWER EDGE R710, HP DL385P GEN8, DELL 2850). Sendo: 09 para Palmas, 04 para Araguaína e 03 para Gurupi.</t>
  </si>
  <si>
    <t>SECAD/NUCAD / SEINF-TO / SJTO</t>
  </si>
  <si>
    <t>SECIN_639</t>
  </si>
  <si>
    <t>NC_005</t>
  </si>
  <si>
    <t>Sistema de arquivo digital</t>
  </si>
  <si>
    <t>Permitir o arquivamento, pesquisa e busca do material audiovisual</t>
  </si>
  <si>
    <t>Agilidade nas edições e, consequentemente, na entrega dos serviços</t>
  </si>
  <si>
    <t>ASCOM / NURAT / JF1</t>
  </si>
  <si>
    <t>ASCOM_005</t>
  </si>
  <si>
    <t>NC_006</t>
  </si>
  <si>
    <t>Aquisição / Renovação de licenças do pacote ADOBE Creative Cloud (CC)</t>
  </si>
  <si>
    <t>Manter atualizados os softwares utilizados pela Ascom para suas produções</t>
  </si>
  <si>
    <t>Acompanhar o desenvolvimento tecnológico das ferramentas para manter a qualidade dos produtos</t>
  </si>
  <si>
    <t>ASCOM / NURAT/NUIMP / TR1 (11)
DIREF-AM / SECOS-AM / SJAM (1)
DIREF / SECOS / SJAP (2)
DIREF / SECOM / SJDF (1)
DIREF / SECOS / JF1 (1)
DIREF-MT / SECOS-MT / SJMT (2)
DIREF / SECOS / SJPI (3)
DIREF-AP / SECOS-AP / SJAP (28)
DIREF-MT / SECOS-MT / SJMT (33)
DIREF / ASCOM-RO (1)
DIREF / ASCOM-RO (N/I)
DIREF / ASCOM-RO (1)
DIREF / ASCOM-TO / JF1 (1)
DIREF / ASCOM-TO / JF1 (N/I)
DIREF / ASCOM-TO / JF1 (1)
SECBE / DISAO/SEVID / TRF1 (7)
SECAD / SEBES / SJAM (6)
SECAU / SECAU / SJAM (16)
COJUD / SEBIB-AM / SJAM (26)
SEGEP / ASREP / TRF1 (8)
DIREF-AM / SECOS-AM / SJAM (24)
DIREF-PI / SECOS-PI / SJPI (13)
SECGP / CEDAP / TRF1 (2)
DIREF / SECOS/ JF1 (1)
SECAD / SEPOF / SJTO (2)
SECIN / SEINF-RR / SJRR (4)</t>
  </si>
  <si>
    <t>11
1
2
1
1
2
3
28
33
1
N/I
1
1
N/I
1
7
6
16
26
8
24
13
2
1
2</t>
  </si>
  <si>
    <t>ASCOM_006
ASCOM_023
ASCOM_028
ASCOM_040
ASCOM_060
ASCOM_063
ASCOM_070
ASREP_478
ASREP_493
ASCOM_073
ASCOM_074
ASCOM_075
ASCOM_081
ASCOM_082
ASCOM_083
SECBE_224
SECBE_250
SECOI_428
COJUD_456
ASREP_472
ASREP_487
ASREP_495
SECGP_506
ASCOM_057
SECAD_208
SECIN_634</t>
  </si>
  <si>
    <t>Atualizar e complementar licenças dos softwares da Adobe utilizados na JF1.</t>
  </si>
  <si>
    <t>NC_015</t>
  </si>
  <si>
    <t>Solução para conversão de publicações em formato digital</t>
  </si>
  <si>
    <r>
      <rPr>
        <sz val="10"/>
        <color rgb="FF000000"/>
        <rFont val="Calibri"/>
        <family val="2"/>
        <charset val="1"/>
      </rPr>
      <t xml:space="preserve">Transformar a revista Primeira Região em Revista em revista eletrônica, com </t>
    </r>
    <r>
      <rPr>
        <i/>
        <sz val="10"/>
        <color rgb="FF000000"/>
        <rFont val="Calibri"/>
        <family val="2"/>
        <charset val="1"/>
      </rPr>
      <t>hiperlinks</t>
    </r>
  </si>
  <si>
    <t>Além de estar em consonância com a natural evolução das mídias impressas para o meio eletrônicos, está alinhada com o PLS, com foco na economia de papel, tonner, fotolitos etc</t>
  </si>
  <si>
    <t>ASCOM / NUIMP / TRF1</t>
  </si>
  <si>
    <t>ASCOM_015</t>
  </si>
  <si>
    <t>NC_017</t>
  </si>
  <si>
    <t>Licença do sistema CorelDraw</t>
  </si>
  <si>
    <t>Garantir o serviço de elaboração de artes gráficas, voltadas para o endomarkting, para a SJAC. Um PC atulizado e 2 monitores.</t>
  </si>
  <si>
    <t>A versão que utilizamos é uma versão desatualizada. O ideal é termos um software sempre atualizado com suas novas funcionalidades.</t>
  </si>
  <si>
    <t>SEBIB / SERCO / SJAC (3)
DIREF / SECOS / SJAP (2)
DIREF / SECOM / SJDF (1)
DIREF / SECOS / SJPI (3)
DIREF-AP / SECOS-AP / SJAP (28)</t>
  </si>
  <si>
    <t>3
2
1
3
28</t>
  </si>
  <si>
    <t>ASCOM_018
ASCOM_028
ASCOM_040
ASCOM_070
ASREP_478</t>
  </si>
  <si>
    <t>Atualizar e complementar licenças dos softwares da Microsoft utilizados na JF1.</t>
  </si>
  <si>
    <t>NC_023</t>
  </si>
  <si>
    <t>Solução para disponibilizar vídeos de julgamentos para a imprensa no site da SJDF</t>
  </si>
  <si>
    <t>Criar mecanismo para que a imprensa tenha acesso aos arquivos digitais</t>
  </si>
  <si>
    <t>Comunicação mais ágil e efetiva</t>
  </si>
  <si>
    <t>DIREF / SECOM / SJDF</t>
  </si>
  <si>
    <t>ASCOM_039</t>
  </si>
  <si>
    <t>NC_069</t>
  </si>
  <si>
    <t>Aquisição de licença do Software Access</t>
  </si>
  <si>
    <t>Utilização do software Access (banco de Dados), que permitirá o gerenciamento de registros de todas as informações produzidas pela SECOS/MG.</t>
  </si>
  <si>
    <t>Melhor gerenciamento do acervo de informações da SECOS, utilizado não somente pelos usuários da Seção, como também por usuários de outros setores - especialmente, o Centro de Memória Institucional. Ressaltamos que um servidor da SECOS possui capacitação em Access - básico e avançado.</t>
  </si>
  <si>
    <t>DIREF / SECOS / JF1 (1)</t>
  </si>
  <si>
    <t>Aprimorar a organização e as práticas de gestão estratégica da Justiça Federal</t>
  </si>
  <si>
    <t>ASCOM_058</t>
  </si>
  <si>
    <t>NC_073</t>
  </si>
  <si>
    <t>Aquisição de licença Software Autodesk AutoCAD 2018</t>
  </si>
  <si>
    <t>5 Softwares Autocad Autodesk AutoCAD 2018.
Aquisição de Licença do Software AUTOCAD 2017.
Aquisição do Software Autocad 2018, com licença para até 4 computadores.</t>
  </si>
  <si>
    <t>O software Autodesk AutoCAD é referência e padrão mundial para a elaboração de projetos de engenharia.
Devido às demandas diárias da seção em visualizar, modificar e projetar desenhos técnicos é necessário que todos os funcionários (servidores e contratados) tenham acesso ao software de forma a permitir o andamento de várias frentes de trabalho simultaneamente.</t>
  </si>
  <si>
    <t>NUCAD / SESEG / SJGO (15)
SECAD / NUASG / SJPA (4)
NUASG / SEREN / SJRO (1)</t>
  </si>
  <si>
    <t>15
4
1</t>
  </si>
  <si>
    <t>SECAD_124
SECAD_177
SECAD_192</t>
  </si>
  <si>
    <t>Atualizar e complementar licenças dos softwares da Autodesk utilizados na JF1.</t>
  </si>
  <si>
    <t>NC_074</t>
  </si>
  <si>
    <t>Aquisição de licença Software Autodesk Revit 2018</t>
  </si>
  <si>
    <t>3 Softwares Autocad Autodesk Revit 2018.
03 licenças do REVIT.</t>
  </si>
  <si>
    <t>O software Autodesk Revit trabalha com a tecnologia BIM, sendo a tecnologia sucessora do Autocad.
Esse software permitirá à Seção de Engenharia a visualização, edição e desenvolvimento de projetos em formato BIM com grande qualidade e confiabilidade.</t>
  </si>
  <si>
    <t>NUCAD / SESEG / SJGO (16)
SECAD / SEPOB / SJTO (8)</t>
  </si>
  <si>
    <t>16
8</t>
  </si>
  <si>
    <t>SECAD_125
SECAD_205</t>
  </si>
  <si>
    <t>NC_075</t>
  </si>
  <si>
    <t>Aquisição de 01 (uma) licença do software MS Project</t>
  </si>
  <si>
    <t>1 software MS Project</t>
  </si>
  <si>
    <t>Trata-se de software padrão para o gerenciamento de projetos. Permite o gerenciamento de cronogramas, caminhos críticos e outras atividades comuns de Engenharia.</t>
  </si>
  <si>
    <t>NUCAD / SESEG / SJGO (17)</t>
  </si>
  <si>
    <t>SECAD_126</t>
  </si>
  <si>
    <t>NC_077</t>
  </si>
  <si>
    <t>Leitor de Telas Jawls</t>
  </si>
  <si>
    <t>Aquisição do software indicado</t>
  </si>
  <si>
    <t>Inserção digital do servidor PCD (deficiente visual) desta unidade.</t>
  </si>
  <si>
    <t>COJEF / NUTUR AM/RR / SJAM (1)</t>
  </si>
  <si>
    <t>COJEF_348</t>
  </si>
  <si>
    <t>NC_078</t>
  </si>
  <si>
    <t>OCR Abbyy Finereader</t>
  </si>
  <si>
    <t>COJEF / NUTUR AM/RR / SJAM (2)</t>
  </si>
  <si>
    <t>COJEF_349</t>
  </si>
  <si>
    <t>NC_087</t>
  </si>
  <si>
    <t>4 LICENÇAS DO MS-OFFICE 2010 OU SUPERIOR com Access.</t>
  </si>
  <si>
    <t xml:space="preserve">A SEOFI utiliza uma aplicação de Banco de Dados (CP-Controle de Pagamentos) Desenvolvida localmente pelos próprios servidores, em ACCESS, sendo uma ferramentas de uso indispensável. O Sistema funciona em apoio às atividades do SIAFI, do SEI, CNJ-Provisão e atende outras particularidades específicas.
O QUE FAZ O CP-Controle de Pagamento?
- Cadastro dos credores, PA´s, Faturas e Documentos de pagamentos
- Cálculo automatizado das Retenções tributárias, provisões, INSS, Patronal, ISS, Glosa e valor líquido a pagar
- Crítica de competências e número de faturas pagas em duplicidade
- Controle de saldo de empenho
- Controle dos documentos de pagamento gerados pelo SIAFI
- Controle das Listas de faturas e lista de credores gerados pelo SIAFI
- Geração automatizada dos históricos padronizados para lançamento no SIAFI
- Geração automatizada dos Despachos SEI para autorização de pagamento
- Geração de email para o suprido no suprimento de fundos pago
- Relatório de pagamentos por credor e PA
- Protocolo de RE e RT
- Relatório automatizado de diárias pagas no período para publicação no Boletim Oficial
- Controle de usuários
</t>
  </si>
  <si>
    <t>Não há aplicativo similar no TRF ou Governo Federal, e o CP, desenvolvido a 3 anos, uma demanda específica do setor. Sua ausência causaria problemas de desempenho e de qualidade nas atividades do setor.</t>
  </si>
  <si>
    <t>DIEFI / SEOFI / SJAP (4)</t>
  </si>
  <si>
    <t>SECAD_120</t>
  </si>
  <si>
    <t>NC_089</t>
  </si>
  <si>
    <t>Software tarifador para controle dos custos de telefonia</t>
  </si>
  <si>
    <t>Melhor controle do consumo de telefonia e otimizar a segurança da rede telefônica da  SJMG</t>
  </si>
  <si>
    <t>Manter informação mais disponível para tomada de decisão  quantos aos dados de consumo monitorados pelo PLS e melhor a segurança da rede de telefonia da  Seccional, já que o sistema atual da Seção Judiciária não permite tais possibilidades.</t>
  </si>
  <si>
    <t>SECAD / SEMAD / SJMG (5)</t>
  </si>
  <si>
    <t>SECAD_173</t>
  </si>
  <si>
    <t>NC_093</t>
  </si>
  <si>
    <t>Aquisição de Software ARQUIMEDES, completo com licença para até 4 computadores</t>
  </si>
  <si>
    <t>Elaboração de orçamentos, planejamento e controle de obras, licitações etc.</t>
  </si>
  <si>
    <t>Melhoria, automatização e ferramentas mais intuitivas para elaboração de orçamentos, planejamento e acompanhamento de obras</t>
  </si>
  <si>
    <t>NUASG / SEREN / SJRO (4)</t>
  </si>
  <si>
    <t>SECAD_195</t>
  </si>
  <si>
    <t>NC_094</t>
  </si>
  <si>
    <t>VOLARE</t>
  </si>
  <si>
    <t>01 licença do VOLARE</t>
  </si>
  <si>
    <t>Melhor desempenho na elaboração de projetos, orçamentos e relatórios.</t>
  </si>
  <si>
    <t>SECAD / SEPOB / SJTO (7)</t>
  </si>
  <si>
    <t>SECAD_204</t>
  </si>
  <si>
    <t>Software adquirido  em 2017 com licença para 3 anos.</t>
  </si>
  <si>
    <t>NC_106</t>
  </si>
  <si>
    <t>Agilidade para impressão de GRPJ's</t>
  </si>
  <si>
    <t>Otimização de tempo para imprimir várias GRPJ's no mesmo dia para envio de processos para a Câmaras Regionais Previdenciárias</t>
  </si>
  <si>
    <t>Melhor desempenho no setor para encaminhar processos às Câmras Regionais Previdenciárias</t>
  </si>
  <si>
    <t>SECJU / CETRI / TRF1 (1)</t>
  </si>
  <si>
    <t>SECJU_297</t>
  </si>
  <si>
    <t>Prover solução de impressão para a JF1 em atendimento à PNITI-JF (Resolução CJF 355/2015) e à recomendação do CJF decorrente de inspeção administrativa em 2015 (Ofício CJF-OFI-2015/05437 - 1450345).</t>
  </si>
  <si>
    <t>NC_126</t>
  </si>
  <si>
    <t>10 licenças do software Xmind 8.0 Pro</t>
  </si>
  <si>
    <t>Elaborar mapas mentais para facilitar a coleta de informações e conhecimentos, pois favorece a sistematização e a visualização das conexões e inter-relações entre ideias e conceitos.</t>
  </si>
  <si>
    <t>Otimizar  a transmissão e a divulgação do conhecimento</t>
  </si>
  <si>
    <t>SECGP / CEDAP / TRF1/JF1</t>
  </si>
  <si>
    <t>SECGP_512</t>
  </si>
  <si>
    <t>NC_134</t>
  </si>
  <si>
    <t>Bizagi</t>
  </si>
  <si>
    <t>Disponibilização do software para instalação nas máquinas dos servidores lotados nas unidades de auditoria e controle interno.</t>
  </si>
  <si>
    <t>Disponibilizar ferramenta de trabalho para melhorar o desempenho no desenvolvimento dos trabalhos de auditoria baseada em riscos.</t>
  </si>
  <si>
    <t>SECAU / SECAU / JF1</t>
  </si>
  <si>
    <t>SECOI_429</t>
  </si>
  <si>
    <t>Abrir solicitação no e-Sosti.</t>
  </si>
  <si>
    <t>NC_181</t>
  </si>
  <si>
    <t>Aquisição de Licenças de Sistemas Operacionais de Servidores</t>
  </si>
  <si>
    <t>Atualizar os sistemas operacionais dos equipamentos responsáveis por prover serviços essenciais ao bom funcionamento da rede lógica, como por exemplo, controladores de domínio, servidores de arquivos e servidores de backup.</t>
  </si>
  <si>
    <t>Garantir a disponibilidade dos serviços prestados aos usuários internos e cidadãos, acompanhar a evolução tecnológica, melhorar a performance das aplicações bem como reduzir as vulnerabilidades de sistemas operacionais obsoletos contribuindo para proteger o ambiente computacional contra ataques relacionados à segurança da informação.</t>
  </si>
  <si>
    <t>SECAD / NUTEC-MG / SJMG e Subseções (10)</t>
  </si>
  <si>
    <t>SECIN_599</t>
  </si>
  <si>
    <t>Contratar suporte e consultoria para os softwares básicos utilizados pelo PJe, SEI e demais sistemas em uso na JF1 imprescindível à complementação do contrato de apoio à sustentação de infraestrutura.</t>
  </si>
  <si>
    <t>NC_182</t>
  </si>
  <si>
    <t>Aquisição de Licenças de Terminal Services</t>
  </si>
  <si>
    <t>Devido ao acesso ao Sistema Processual pelos usuários das Subseções  ser realizado remotamente e ao crescimento do número de usuários, a quantidade de licenças de Terminal Services tem se tornado insificientes.</t>
  </si>
  <si>
    <t>Garantir o acesso ao Sistema Processual aos usuários da subseção judiciária, melhorando as atividades jurisdicionais e o atendimento ao cidadão.</t>
  </si>
  <si>
    <t>SECAD / NUTEC-MG / SJMG e Subseções (11)</t>
  </si>
  <si>
    <t>SECIN_600</t>
  </si>
  <si>
    <t>NC_002</t>
  </si>
  <si>
    <t>Placas de captura de áudio e vídeo com programas de edição</t>
  </si>
  <si>
    <t>Necessidade de digitalização do acervo videográfico físico</t>
  </si>
  <si>
    <t>Guarda adequada do acervo audiovisual físico do Tribunal</t>
  </si>
  <si>
    <t>ASCOM_002</t>
  </si>
  <si>
    <t>NC_004</t>
  </si>
  <si>
    <t>Placas de edição para as 3 ilhas de edição, HD interno SSD e ampliação das memórias RAM</t>
  </si>
  <si>
    <t>Upgrade para edição de material audiovisual</t>
  </si>
  <si>
    <t>Otimização e agilidade na prestação do serviço de edição</t>
  </si>
  <si>
    <t>ASCOM_004</t>
  </si>
  <si>
    <t>NC_007</t>
  </si>
  <si>
    <t>Aquisição de estações de trabalho avançadas (para uso como ilhas de edição / diagramação / autocad)</t>
  </si>
  <si>
    <t>39 unidades para a Ascom/Nurat/Snuimp.
Manter os 3 computadores, sendo 1 deles com configuração diferenciada e superior aos demais (usado para diagramação da Revista Justiç@ e de outros produtos, como o informativo Fique por Dentro) (DIREF / SECOM / SJDF).
Aquisição de 02 (uma) workstatios para uso com a ferramenta de Autocad (SECAD / SEPOB / SJAC).
4 computadores que possibilitem a realização de cópia e execução de ambiente do PJe localmente, similares aos utilizados pela equipe de TI responsável pelo PJe (SECJU / NUPJE / TRF1).
Compra de uma ilha de edição, que consiste em um computador com placa mãe e processador de 4ª geração, Ref. Core 17 3.4 GB.; e de um software de edição de vídeos Adobe Première (DIREF / SECOS/ JF1)</t>
  </si>
  <si>
    <t>Manter as condições de trabalho da Unidade</t>
  </si>
  <si>
    <t>ASCOM / NURAT/SNUIMP / TRF1 (13)
DIREF / SECOM / SJDF (4)
SECAD / SEPOB / SJAC (4)
SECJU / NUPJE / TRF1 (3)
DIREF / SECOS/ JF1 (1)</t>
  </si>
  <si>
    <t>13
4
4
3
1</t>
  </si>
  <si>
    <t>ASCOM_007
ASCOM_041
SECAD_111
SECJU_294
ASCOM_057</t>
  </si>
  <si>
    <t>NC_013</t>
  </si>
  <si>
    <t>Solução para instalação de mural virtual</t>
  </si>
  <si>
    <t>23 monitores de 21 polegadas e 23 players com software de gestor de conteúdo digital (ASCOM / NURAT/NUIMP / TR1).
10 monitores de 21 polegadas e 10 players com software de gestor de conteúdo digital (DIREF / SECOM / SJDF).</t>
  </si>
  <si>
    <t>Comunicação mais ágil e efetiva, em tempo real, com economia de papel e insumos de impressoras. Por meio desses murais serão exibidas notícias, informes urgentes da JF1, campanhas institucionais, etc</t>
  </si>
  <si>
    <t>ASCOM / NURAT/NUIMP / TR1 (3)
DIREF / SECOM / SJDF (7)
DIREF / SECOS / JF1 (1)</t>
  </si>
  <si>
    <t>3
7
1</t>
  </si>
  <si>
    <t>ASCOM_013
ASCOM_045
ASCOM_056</t>
  </si>
  <si>
    <t>Prover solução para  exibição de conteúdo em mural digital para o TRF1.</t>
  </si>
  <si>
    <t>NC_016</t>
  </si>
  <si>
    <t>Aquisição/Atualização de estações de trabalho</t>
  </si>
  <si>
    <t>Garantir o serviço de elaboração de artes gráficas, voltadas para o endomarkting, na SJAC. Um PC atulizado e 2 monitores. (SEBIB / SERCO / SJAC)
Manter os 3 computadores, sendo 1 deles com configuração diferenciada e superior aos demais (usado para diagramação da Revista Justiç@ e de outros produtos, como o informativo Fique por Dentro) (DIREF / SECOM / SJDF)
Substituição de 02 computadores (NUCAF / SEPOF / SJRO).
Substituição de 02 computadores (NUCAF / SELIT / SJRO).
Substituição de 02 computadores (NUCAF / SEMAP / SJRO).
Substituição de 02 computadores (NUCAF / NUCAF / SJRO).
Quantitativo:15 Microcomputadores de mesa. Características mínimas: sistema operacional Windows 10, SSD de 256 GB, 4GB de RAM (SECAD / NUCAD / SJAP).
12 microcomputadores Intel Core i7 ou similar (NUCAD / SESEG / SJGO).
4 microcomputadores (NUCAD / NUCAD / SJGO).
23 (vinte e três) computadores (NUCAD / SEVIT / SJGO).
01 unidade - para instalação no galpão, depósito de materiais da SEMAP no sítio Ipê (NUCAD / SEMAP / SJGO ).
03 unidades - para instalação no galpão do almoxarifado Vila nova (NUCAD / SEMAP / SJGO).
Aquisição de 04( quatro) computadores, acompanhados de teclado e mouse (NUCAD / SECAM / SJGO).
Aquisição de 08( oito) computadores (NUCAD / SEAFI/ANS / SJGO / SSJ-ANS).
21 (vinte e um) computadores completos (SECAD / SJPA).
07 computadores (SECAD/NUCAD / SEMAT/SELIT / SJTO).
1 computador (SECAD/NUCAD / SEPOB).
Substituição de 02 computadores (NUCRE / SEBES / SJRO).
10 computadores (NUCRE / SEBES / SJMT).
02 computadores completos, com 02 monitores de 24 polegadas (Secad / Sebes / SJTO).
03 computadores, com 01 monitor de 24 polegadas (Secad / Sebes / SJTO).
Aquisição de 06 (SEIS) computadores para renovação do parque de informática da Unidade (SECAD / NUBES / SJPA).
03 computadores completos, com 03 monitores de 25 polegadas (SECAD / NUBES / SJGO).
03 computadores com memória suficiente para acessar os sistemas SEI, UNIMED, Benner e prontuário eletrônico (NUCRE / SEBES / SJMA).
4 Microcomputadores com as seguintes especificações sugeridas: Processado Intel Core I7, Memória RAM de 8 GB, HD de 500GB (SECAD / SEBES / SJAM).
Aquisição de 05 (cinco) computadores para renovação por compuradores mais modernos (NUCRE / SEBES / SJPI).
6 computadores, 2 para o setor de atermação de novas demandas, 2 para os consultórios da pericia, 2 para a contadoria do JEF (COJEF-AM / NUCOD / SJAM).
Substituição de, no mínimo, 20% dos computadores que compõem o sistema JEF/GO (COJEF-TRF1 / NUCOD-GO / SJGO).
06 microcomputadores e 12 monitores (NUCOD / NUCOD / SJMG ).
07 computadores aptos a operarem com 2 monitores (TurmaRecursal / NUTUR / SSJ JuizDeFora).
10 MICRO COMPUTADORES (COJEF-PI / NUCOD / SJPI ).
Aquisição de 01 microcomputador para ampliar o quantitativo existente, em decorrência da ampliação da estrutura do Nucoi-PI (SECAU / SECAU / SJPI).
SJAM - 05 microcomputadores; SJAP - 05 microcomputadores; SJBA - 05 microcomputadores; SJMT - 02 microcomputadores (SECAU / SECAU / SJAM, SJAP, SJBA, SJMT ).</t>
  </si>
  <si>
    <t>Melhor desempenho no manuseio do sistema CorelDraw, sem perda de informações, travamentos e lentidão.</t>
  </si>
  <si>
    <t>SEBIB / SERCO / SJAC (2)
DIREF / SECOM / SJDF (4)
DIREF / SECOS / JF1 (1)
NUCAF / SEPOF / SJRO (3)
NUCAF / SELIT / SJRO (4)
NUCAF / SEMAP / SJRO (5)
NUCAF / NUCAF / SJRO (6)
SECAD / NUCAD / SJAP (1)
NUCAD / SESEG / SJGO (1)
NUCAD / NUCAD / SJGO (2)
NUCAD / SEVIT / SJGO (4)
NUCAD / SEMAP / SJGO (6)
NUCAD / SEMAP / SJGO (5)
NUCAD / SECAM / SJGO (3)
NUCAD / SEAFI/ANS / SJGO / SSJ-ANS (7)
SECAD / SJPA (5)
SECAD/NUCAD / SEMAT/SELIT / SJTO (4)
SECAD/NUCAD / SEPOB (3)
NUCRE / SEBES / SJRO (2)
NUCRE / SEBES / SJMT (2)
Secad / Sebes / SJTO (2)
Secad / Sebes / SJTO (2)
SECAD / NUBES / SJPA (2)
SECAD / NUBES / SJGO (2)
NUCRE / SEBES / SJMA (2)
SECAD / SEBES / SJAM (2)
NUCRE / SEBES / SJPI (2)
COJEF-AM / NUCOD / SJAM (4)
COJEF-TRF1 / NUCOD-GO / SJGO (4)
NUCOD / NUCOD / SJMG (1)
TurmaRecursal / NUTUR / SSJ JuizDeFora (2)
COJEF-PI / NUCOD / SJPI (N/I)
SECAU / SECAU / SJPI (3)
SECAU / SECAU / SJAM, SJAP, SJBA, SJMT (4)</t>
  </si>
  <si>
    <t>2
4
1
3
4
5
6
1
1
2
4
6
5
3
7
5
4
3
2
2
2
2
2
2
2
2
2
4
4
1
2
N/I
3
4</t>
  </si>
  <si>
    <t>ASCOM_016
ASCOM_041
ASCOM_048
SECOR_100
SECOR_101
SECOR_102
SECOR_105
SECAD_117
SECAD_122
SECAD_129
SECAD_131
SECAD_138
SECAD_140
SECAD_148
SECAD_163
SECAD_178
SECAD_200
SECAD_202
SECBE_217
SECBE_227
SECBE_232
SECBE_233
SECBE_234
SECBE_243
SECBE_246
SECBE_252
SECBE_256
COJEF_354
COJEF_361
COJEF_387
COJEF_391
COJEF_411
SECOI_415
SECOI_416</t>
  </si>
  <si>
    <t>Prover microcomputadores e monitores de vídeo em atendimento à PNITI-JF (Resolução CJF 355/2015).</t>
  </si>
  <si>
    <t>NC_018</t>
  </si>
  <si>
    <t>Aquisição de notebooks</t>
  </si>
  <si>
    <t>Processador intel core i7, windows 10, 8GB de memória, disco rígido de 1TB, tela de 15.6", gravador de mídia (DIREF-AM / SECOS-AM / SJAM).
Processador intel core i7, windows 10, 8GB de memória, disco rígido de 1TB, tela de 15.6", gravador de mídia (DIREF-AM / SECOS-AM / SJAM).
Aquisição de notebooks (SEGEP / ASREP / TRF1).
Aquisição de notebooks (SEGEP / ASREP / Seções Judiciárias).
15 notebooks (SECIN / SEINF-RR / SJRR).
02 notebooks (SSJARN / SSJGUR / SESAP-ARN / SESAP-GUR).</t>
  </si>
  <si>
    <t>Atender as necessidades da Secos na realização de trabalhos externos</t>
  </si>
  <si>
    <t>DIREF-AM / SECOS-AM / SJAM (5)
DIREF-AM / SECOS-AM / SJAM (19)
SEGEP / ASREP / TRF1 (2)
SEGEP / ASREP / Seções Judiciárias (5)
SECIN / SEINF-RR / SJRR (5)
SSJARN / SSJGUR / SESAP-ARN / SESAP-GUR (14)</t>
  </si>
  <si>
    <t>5
19
2
5
5
14</t>
  </si>
  <si>
    <t>ASCOM_026
ASREP_490
ASREP_466
ASREP_469
SECIN_635
SECIN_651</t>
  </si>
  <si>
    <t>NC_020</t>
  </si>
  <si>
    <t>Tablets</t>
  </si>
  <si>
    <t>02 tablets com as seguintes especificações: tela de super amoled de 8", velocidade do processador 1.8GHz, memoria interna de 32 GB, capacidade de bateria 4000 (DIREF-BA / SETCOM-BA / SJBA).
02 tablets com as seguintes especificações: tela de super amoled de 8", velocidade do processador 1.8GHz, memoria interna de 32 GB, capacidade de bateria 4000 (DIREF / SECOS / JF1).
02 tablets (DIREF / SECOS / JF1 ).
01 tablet com as seguintes especificações: tela de super amoled de 8", velocidade do processador 1.8GHz, memoria interna de 32 GB, capacidade de bateria 4000 (DIREF-MT / SECOS-MT / SJMT).
02 tablets com as seguintes especificações: tela de super amoled de 8", velocidade do processador 1.8GHz, memoria interna de 32 GB, capacidade de bateria 4000 (DIREF / ASCOM-RO).
02 tablets com as seguintes especificações: tela de super amoled de 8", velocidade do processador 1.8GHz, memoria interna de 32 GB, capacidade de bateria 4000 (DIREF / ASCOM-TO / JF1).
10 tablets com as seguintes especificações: tela de super amoled de 8", velocidade do processador 1.8GHz, memoria interna de 32 GB, capacidade de bateria 4000 (SEGEP / ASREP / TRF1).
01 tablet com as seguintes especificações: tela de super amoled de 8", velocidade do processador 1.8GHz, memoria interna de 32 GB, capacidade de bateria 4000 (DIREF-MT / ASREP-MT / SJMT).
02 tablets com as seguintes especificações: tela de super amoled de 8", velocidade do processador 1.8GHz, memoria interna de 32 GB, capacidade de bateria 4000 (SECOS-GO / JF1).
02 tablets com as seguintes especificações: tela de super amoled de 8", velocidade do processador 1.8GHz, memoria interna de 32 GB, capacidade de bateria 4000 (DIREF-TO / ASCOM-TO / SJTO).
02 tablets com as seguintes especificações: tela de super amoled de 8", velocidade do processador 1.8GHz, memoria interna de 32 GB, capacidade de bateria 4000 (DIREF-RO / ASCOM-RO / SJRO).</t>
  </si>
  <si>
    <t>Diminuir o tempo de execução das tarefas durante os eventos e solenidades</t>
  </si>
  <si>
    <t>DIREF-BA / SETCOM-BA / SJBA (1)
DIREF / SECOS / JF1 (N/I)
DIREF / SECOS / JF1 (2)
DIREF-MT / SECOS-MT / SJMT (1)
DIREF / ASCOM-RO (2)
DIREF / ASCOM-TO / JF1 (2)
SEGEP / ASREP / TRF1 (7)
DIREF-MT / ASREP-MT / SJMT (26)
SECOS-GO / JF1 (31)
DIREF-TO / ASCOM-TO / SJTO (21)
DIREF-RO / ASCOM-RO / SJRO (22)</t>
  </si>
  <si>
    <t>1
N/I
2
1
2
2
7
26
31</t>
  </si>
  <si>
    <t>ASCOM_034
ASCOM_050
ASCOM_059
ASCOM_062
ASCOM_077
ASCOM_085
ASREP_471
ASREP_492
ASREP_501
ASREP_503
ASREP_504</t>
  </si>
  <si>
    <t>NC_022</t>
  </si>
  <si>
    <t>HD Externo de 1 TB</t>
  </si>
  <si>
    <t>Armazenamento de arquivos digitais.
4 unidades (NUCAD / SEVIT / SJGO)
4 unidades (NUCAD / SESAP/LZA / SJGP / SSJ/LZA)</t>
  </si>
  <si>
    <t>Segurança no armazenamento dos arquivos e agilidade para acesso ao conteúdo durante as diagramações</t>
  </si>
  <si>
    <t>DIREF / SECOM / SJDF (8)
DIREF / ASCOM/RO (1)
DIREF / ASCOM/TO / JF1 (1)
NUCAD / SEVIT / SJGO (35)
NUCAD / SESAP/LZA / SJGO / SSJ/LZA (37)</t>
  </si>
  <si>
    <t>8
1
1
35
37</t>
  </si>
  <si>
    <t>ASCOM_038
ASCOM_076
ASCOM_084
SECAD_135
SECAD_153</t>
  </si>
  <si>
    <t>NC_066</t>
  </si>
  <si>
    <t>Aquisição de monitores de vídeo</t>
  </si>
  <si>
    <t>25 monitores de vídeo LED, 23,6 polegadas, modelo E24505WA, marca AOC (8 para DIPLA, 5 para DICOC, 6 para DIPOF e 6 para DIPOR) (SECOR / TRF1).
30 Monitores - 19,5 Polegadas (SECAD / NUCAD / SJAP).
12 monitores com recurso de rotação (NUCAD / SESEG / SJGO).
4 monitores com recurso de rotação (NUCAD / NUCAD / SJGO).
26 (vinte e seis) monitores de 25 polegadas, com recurso de rotação (NUCAD / SEVIT / SJGO).
01 unidade - para instalação no galpão, depósito de materiais da SEMAP no sítio Ipê (NUCAD / SEMAP / SJGO).
03 unidades - para instalação no galpão do almoxarifado Vila nova (NUCAD / SEMAP / SJGO ).
Aquisição de 04 ( quatro ) monitores de 25 polegadas, com recurso de rotação (NUCAD / SECAM / SJGO).
Aquisição de 12 ( doze ) monitores de 25 polegadas, com recurso de rotação (NUCAD / SEAFI/ANS / SJGO/SSJ/ANS).
38 (trinta e oito) monitores, de, pelo menos, 19' polegadas, com recurso de rotação do monitor (SECAD / SJPA).
10 monitores, de 19 polegadas (SECAD / CEMAT / SJTO).
02 monitores, de 24 polegadas (SECAD / SEPOB / SJTO).
6 monitores, de 25 polegadas, com recurso de rotação do monitor (NUCRE / SEBES / SJAP).
10 monitores, de 25 polegadas, com recurso de rotação do monitor (NUCRE / SEBES / SJMT).
04 monitores de 24 polegadas (SECAD / SEBES / SJTO).
Aquisição de 08 (OITO) monitores, de pelo menos 19' polegadas, com recurso de rotação do monitor (SECAD / NUBES / SJPA).
05 monitores, de 25 polegadas (SECBE / DIASA / TRF1).
8 monitores, de 25 polegadas, com recurso de rotação do monitor (SECAD / SEBES / SJAM).
Aquisição de 04 (quatro) monitores, de 19' polegadas, com recurso de rotação do monitor (NUCRE / SEBES / SJPI).
4 Monitores de 24 polegadas (SECAD / DIEFI / TRF1).
Aquisição de 10 monitores de 24" (NUCJU / SECLA / SJMA).
5 monitores de 25 polegadas, com recursos de rotação do monitor (COJEF-AM / NUCOD / SJAM).
36 Monitores com tela flexivel com mobilidade para posição horizontal/vertical - rotação do monitor (SECRETARIA / APORE / SJMG).
07 monitores com recurso de rotação (Turma Recursal / NUTUR / Juiz de Fora).
MONITORES DE VIDEO 25" -- QUANTIDADE 6 (NUCOD-PA / ATERMAÇÃO / SJPA).
SJAC - 4 monitores, de 25 polegadas, com recurso de rotação do monitor; SJGO - 18 monitores, de 25 polegadas, com recurso de rotação do monitor; SJTO - 02 monitores, de 25 polegadas, com recurso de rotação do monitor (SECAU / SECAU / SJAC, SJGO, SJTO).
Sepag/AC: 2 monitores, de 25 polegadas; Sepag/AM: 8 monitores, de 25 polegadas, com recurso de rotação do monitor; Secap/AM: 06 monitores, de 25 polegadas, com recurso de rotação do monitor; Secap/MA: 6 monitores, de 19,5 polegadas; Sepag/MG Secap/MG Seder/MG Selep/MG: 10 monitores, de 25 polegadas, com recurso de rotação do monitor; Seder/PA: 4 monitores, de 20 polegadas; Sepag/PA: 2 monitores, de 20 polegadas, com recurso de rotação do monitor; Seder/TO: 15 monitores com recurso de rotação do monitor; Secap/TO: 02 monitores; Sepag/TO: 02 monitores de 24 polegas; Seder/TO: 04 monitores; Seder/TO: 02 monitores (SECGP/*).
01 monitor/TV/parede/29" (DIGES / NUPAD).
Aquisição de 24 monitores de 24" com ajuste de rotação, inclinação e altura para compor as 12 estações de trabalho de alto desempenho da SEINF . 2 monitores cada (SECAD / SEINF-RO / SJRR).
Aquisição de 24 monitores de 24" com ajuste de rotação, inclinação e altura para compor as 12 estações de trabalho de alto desempenho da SEINF . 2 monitores cada (SECIN / SEINF-RR)</t>
  </si>
  <si>
    <t>Para utilização em estações, com três monitores, para visualização adequada de grandes planilhas de Excel com dados orçamentários.</t>
  </si>
  <si>
    <t>SECOR / TRF1 (13)
SECAD / NUCAD / SJAP (2)
NUCAD / SESEG / SJGO (8)
NUCAD / NUCAD / SJGO (9)
NUCAD / SEVIT / SJGO (10)
NUCAD / SEMAP / SJGO (13)
NUCAD / SEMAP / SJGO (12)
NUCAD / SECAM / SJGO (11)
NUCAD / SEAFI/ANS / SJGO/SSJ/ANS (14)
SECAD / SJPA (11)
SECAD / CEMAT / SJTO (5)
SECAD / SEPOB / SJTO (6)
NUCRE / SEBES / SJAP (5)
NUCRE / SEBES / SJMT (5)
SECAD / SEBES / SJTO (5)
SECAD / NUBES / SJPA (2)
SECBE / DIASA / TRF1 (3)
SECAD / SEBES / SJAM (5)
NUCRE / SEBES / SJPI (2)
SECAD / DIEFI / TRF1 (2)
NUCJU / SECLA / SJMA (5)
COJEF-AM / NUCOD / SJAM (6)
SECRETARIA / APORE / SJMG (12)
Turma Recursal / NUTUR / Juiz de Fora (3)
NUCOD-PA / ATERMAÇÃO / SJPA (6)
SECAU / SECAU / SJAC, SJGO, SJTO (5)
SECGP / Sepag/AC; Sepag/AM; Secap/AM; Sepag/MG; Secap/MG; Seder/MG; Selep/MG; Seder/PA;Sepag/PA; Seder/TO; Secap/TO; Sepag/TO; Seder/TO (16)
DIGES / NUPAD (1)
SECAD / SEINF-RO / SJRR (7)</t>
  </si>
  <si>
    <t>13
2
8
9
10
13
12
11
14
11
5
6
5
5
5
2
3
5
2
2
5
6
12
3
6
5
16
1
7
2</t>
  </si>
  <si>
    <t>SECOR_087
SECAD_118
SECAD_123
SECAD_130
SECAD_132
SECAD_139
SECAD_141
SECAD_149
SECAD_156
SECAD_184
SECAD_201
SECAD_203
SECBE_221
SECBE_228
SECBE_231
SECBE_235
SECBE_238
SECBE_249
SECBE_257
SECAD_264
SECJU_313
COJEF_350
COJEF_383
COJEF_392
COJEF_405
SECOI_417
SECGP_520
NUPAD_544
SECIN_629
SECIN_632</t>
  </si>
  <si>
    <t>Prover micromputadores e monitores de vídeo para atendimento à PNITI-JF (Resolução CJF 355/2015).</t>
  </si>
  <si>
    <t>NC_076</t>
  </si>
  <si>
    <t>Aquisição de leitor de código de barras</t>
  </si>
  <si>
    <t>2(dois) leitores (NUCAD / SECAM / SJGO)
20 (vinte) leitores ópticos (NUCAD / SEAFI/ANS / SJGO / SSJ-ANS)
Permitir a contagem dos bens patrimoniais com maior rapidez e eficiência, utilizando 07 (sete) leitor óptico de código de barras, que armazena os dados na memória e em seguida os transfere para o sistema de gestão patrimonial do órgão (NUCAF / SEPAT / SJPA)
Acréscimo de 2 leitores digitais sem fio (GAB12 / SECRETARIA).
3 leitores óticos para a contadoria do JEF (COJEF-AM / NUCOD / SJAM).</t>
  </si>
  <si>
    <t>Para eventural substituição na Seção</t>
  </si>
  <si>
    <t>NUCAD / SECAM / SJGO (38)
NUCAD / SEAFI/ANS / SJGO / SSJ-ANS (39)
NUCAF / SEPAT / SJPA (7)
GAB12 / SECRETARIA (5)
COJEF-AM / NUCOD / SJAM (8)
SECGP / SEDER-RR / TRF1 (37)</t>
  </si>
  <si>
    <t>38
39
7
5
8
37</t>
  </si>
  <si>
    <t>SECAD_151
SECAD_160
SECAD_180
GABIN_346
COJEF_357
SECGP_541</t>
  </si>
  <si>
    <t>Prover leitores de código de barras para a JF1.</t>
  </si>
  <si>
    <t>NC_079</t>
  </si>
  <si>
    <t>Coletor de dados para inventário no sistema pergamum</t>
  </si>
  <si>
    <t>Realizar  Inventário Patrimonial Anual</t>
  </si>
  <si>
    <t>Controlar o acervo bibliográfico da Seccional</t>
  </si>
  <si>
    <t>COJUD / SEBIB-MT / SJMT (27)</t>
  </si>
  <si>
    <t>COJUD_457</t>
  </si>
  <si>
    <t>NC_080</t>
  </si>
  <si>
    <t>AQUISIÇÃO</t>
  </si>
  <si>
    <t>Aquisição de COLETOR DE ASSINATURAS DIGITAIS compatíveis com o sistema operacional WINDWOS 2013 OU SUPERIOR.</t>
  </si>
  <si>
    <t>6 (seis) COLETORES DE ASSINATURAS DIGITAIS (PAD) compatível com o sistema operacional odotado pelo TRF1 (WINDOWS 2013 OU SUPERIOR)</t>
  </si>
  <si>
    <t>Os atuais são compatíveis apenas com o Windows XP que não possui mais suporte. Temos que manter o Windows XP nos equipamentos apenas para possibilitar a colheita de assinatura digital.</t>
  </si>
  <si>
    <t>NUCOD-PA / ATERMAÇÃO / SJPA (3)</t>
  </si>
  <si>
    <t>COJEF_407</t>
  </si>
  <si>
    <t>Prover ferramentas  e componentes de TI para  manutenção corretiva dos equipamentos de microinformática não cobertos por assistência técnica.</t>
  </si>
  <si>
    <t>NC_082</t>
  </si>
  <si>
    <t>TOTEM para eventos / autoatendimento</t>
  </si>
  <si>
    <t>Características do Totem de autoatendimento: 1 - Leitora de Crachás, fone de ouvido; 2- Impressora térmica integrada; 3- Monitor para identificação de convidado; 4 - Integração direta com plataforma de gestão de convidados; 5 - Tela Touchscreen de 15.6; 6 -Sistema Operacional Linux; 7 - Processador 64bit ARMv8 Quad-Core 1.2 GHz; 8 -Memória RAM: 1GB; 9 -Adaptador Wifi 802.11n integrado; 10- Conector de vídeo HDMI; 11- 4 portas USB 2.0; 12- Conector Ethernet; 13 - Cartão MicroSD de 16GB; 14 - Impressora Térmica de 3”, autocutter, 24Volts; 15 -Leitor de Cartão Mifare Integrado; 16 - Webcam 2MP integrado para Captura de Foto e/ou Reconhecimento de Face; 17 -02 WebCam 1MP integrado para digitalização de documentos (Opcional); 18- Intercomunicador IP. (SEGEP / ASREP / TRF1).
05 terminais de auto-atendimento, sendo: 03 para Palmas, 01 para Araguaína e 01 para Gurupi (SECAD/NUCAD, SESAP-ARN, SESAP-GUR / SJTO).</t>
  </si>
  <si>
    <t>Aumentar a qualidade e a eficiência do trabalho  desenvolvido, torná-lo mais célere,   diminuir o tempo de execução de cada tarefa  do processo e amenizar o  nível de estress ,  que naturalmente os servidores estão submetidos a cada solenidade.</t>
  </si>
  <si>
    <t>SEGEP / ASREP / TRF1 (1)
SEGEP / ASREP / TRF1 (4)
SECAD/NUCAD, SESAP-ARN, SESAP-GUR / SJTO (19)</t>
  </si>
  <si>
    <t>1
4</t>
  </si>
  <si>
    <t>ASREP_467
ASREP_468
SECIN_656</t>
  </si>
  <si>
    <t>Contratação de serviços de apoio técnico na gestão de projetos</t>
  </si>
  <si>
    <t>Contratação de serviços de apoio técnico na gestão de projetos, processos e contratações de TI na JF da 1ª Região.</t>
  </si>
  <si>
    <t>Nugti</t>
  </si>
  <si>
    <t>Prover serviço terceirizado de apoio técnico à gestão de projetos, processos, contratações e contratos de TI da JF1.</t>
  </si>
  <si>
    <t>NC_011</t>
  </si>
  <si>
    <t>Capacitação</t>
  </si>
  <si>
    <t>Manutenção em ilhas de edição</t>
  </si>
  <si>
    <t>Permitir que a manutenção das 3 ilhas de edição seja feita pela Secin</t>
  </si>
  <si>
    <t>Desoneração do Tribunal quanto à contratação de empresas especializadas no serviço</t>
  </si>
  <si>
    <t>ASCOM_011</t>
  </si>
  <si>
    <t>NC_012</t>
  </si>
  <si>
    <t>Transmissão de julgamentos</t>
  </si>
  <si>
    <t>Permitir correções urgentes no sistema de transmissão sejam feitas de modo a garantir que não haja interrupção nas trasmissões</t>
  </si>
  <si>
    <t>Assegurar o funcionamento do sistema tempestivamente permitindo acesso do cidadão aos julgamentos em tempo real</t>
  </si>
  <si>
    <t>ASCOM_012</t>
  </si>
  <si>
    <t>Encaminhar necessidade de capacitação para Cedap.</t>
  </si>
  <si>
    <t>NC_180</t>
  </si>
  <si>
    <t>Treinamento especializado em tecnologia da informação à equipe do NUTEC</t>
  </si>
  <si>
    <t>Capacitar os servidores do NUTEC a executar tarefas especializadas tendo em vista o aumento no número de demandas,  o reduzido número de servidores no setor e a quantidade de usuários atendidos pela seccional (~3mil).</t>
  </si>
  <si>
    <t>Prover atendimentos de qualidade, garantir a disponibilidade dos serviços e consequentemente aumentar a produtividade de equipe ao utilizar técnicas corretas para a execução das rotinas diárias e também contribuir para proteger o ambiente computacional contra ataques relacionados à segurança da informação.</t>
  </si>
  <si>
    <t>SECAD / NUTEC-MG / SJMG (8)</t>
  </si>
  <si>
    <t>SECIN_597</t>
  </si>
  <si>
    <t>Elaborar as trilhas de capacitação para suprir as necessidades de formação de competências de TI na JF1.</t>
  </si>
  <si>
    <t>NC_144</t>
  </si>
  <si>
    <t>Capacitação nas tecnologias utilizdaas pela Cosis</t>
  </si>
  <si>
    <t>Capacitar os servidores da Cosis nas tecnologias utilizdaas na área de desenvolvimento.</t>
  </si>
  <si>
    <t>Melhorar a qualidade dos serviços prestados pela Cosis.</t>
  </si>
  <si>
    <t>SECIN_551</t>
  </si>
  <si>
    <t>NC_146</t>
  </si>
  <si>
    <t>Capacitação nas tecnologias utilizadas pela Coint</t>
  </si>
  <si>
    <t>Capacitar os servidores da Coint nas tecnologias utilizdaas na área de infraestrutura.</t>
  </si>
  <si>
    <t>Melhorar a qualidade dos serviços prestados pela Coint.</t>
  </si>
  <si>
    <t>SECIN / COINT / JF1</t>
  </si>
  <si>
    <t>SECIN_553</t>
  </si>
  <si>
    <t>NC_158</t>
  </si>
  <si>
    <t>Implantar itinerário de TI</t>
  </si>
  <si>
    <t>Elaboração do itinerário de TI  e execução do plano de capacitação para suprir as necessidades de desenvolvimento de competências na área de  TI da JF da 1ª Região</t>
  </si>
  <si>
    <t>Desenvolver as competências e o potencial dos servidores que atuam na área de TI no âmbito da JF1.</t>
  </si>
  <si>
    <t>SECIN / NUGTI / JF1</t>
  </si>
  <si>
    <t>SECIN_565</t>
  </si>
  <si>
    <t>NC_161</t>
  </si>
  <si>
    <t>Sergurança da Informação baseada na ISO27002</t>
  </si>
  <si>
    <t>Capacitar todos servidores em gestão de segurança da informação em virtude da descentralização de serviços de TI pelo TRF1 para delegação à equipe local (SECAD / SEINF-AC / SJAC).
Treinamento de 35 usuários da SSJGUR (SSJ-GUR / SESAP-GUR-TO / SSJ-GUR).
Cursos de capacitação na área de segurança da informação digital, destinados aos servidores lotados na Seinf (SECAD / SEINF-RO / SJRO).
Capacitar todos servidores em gestão de segurança da informação em virtude da descentralização de serviços de TI pelo TRF1 para delegação à equipe local (SECIN / NUTEC-MA / SJMA e Subseções).</t>
  </si>
  <si>
    <t>Estabelecer um padrão de vocabulário e conceitos para a equipe de gerenciamento de segurança da informação.</t>
  </si>
  <si>
    <t>SECAD / SEINF-AC / SJAC (8)
SSJ-GUR / SESAP-GUR-TO / SSJ-GUR (17)
SECAD / SEINF-RO / SJRO (1)
SECIN / NUTEC-MA / SJMA e Subseções (4)</t>
  </si>
  <si>
    <t>Aperfeiçoar a governança de TI</t>
  </si>
  <si>
    <t>Aperfeiçoar a governança de TI na Justiça Federal</t>
  </si>
  <si>
    <t>8
17
1
4</t>
  </si>
  <si>
    <t>SECIN_568
SECIN_654
SECIN_623
SECIN_588</t>
  </si>
  <si>
    <t>NC_165</t>
  </si>
  <si>
    <t>Capacitação em PFSense</t>
  </si>
  <si>
    <t>Capacitar os servidores do NUTEC para utilizar o software Pfsense, do Firewall da Internet local</t>
  </si>
  <si>
    <t>Controle do software de Firewall</t>
  </si>
  <si>
    <t>SECAD / SEINF-AC / SJAC (4)
SECIN / NUTEC-MA / SJMA e Subseções (11)
SECAD / NUTEC-PA / SJPA (2)</t>
  </si>
  <si>
    <t>4
11
2</t>
  </si>
  <si>
    <t>SECIN_572
SECIN_584
SECIN_608</t>
  </si>
  <si>
    <t>NC_166</t>
  </si>
  <si>
    <t>Atualização da equipe do NUTEC em redes de computadores</t>
  </si>
  <si>
    <t>aprofundamento nos diversos aspectos de operação e configuração da rede: QOS, roteamento, etc.</t>
  </si>
  <si>
    <t>A descentralização da administração do link internet e da rede WAN das subseções exigirá um controle mais detalhado por parte da equipe do NUTEC</t>
  </si>
  <si>
    <t>SECAD / NUTEC-GO / SJGO</t>
  </si>
  <si>
    <t>SECIN_573</t>
  </si>
  <si>
    <t>NC_167</t>
  </si>
  <si>
    <t>Capacitação da equipe do NUTEC em Configuração e Operação de Centrais Voip</t>
  </si>
  <si>
    <t>aprofundamento nos diversos aspectos de instalação, configuração e operação de Centrais Voip, incluindo seus acessórios externos, Gateway E1, FXS e FXO.
Capacitar os executores de contrato da Telefonia VOIP, que está a cargo desta SEINF, sobre a configuração da telefonia VOIP.</t>
  </si>
  <si>
    <t>A telefonia das Subseções é atendida inteiramente por Sistemas Voip sendo necessárioo treinamento da equipe, tanto para acompanhamento contratual quanto para especificação e operação.</t>
  </si>
  <si>
    <t>SECAD / NUTEC-GO / SJGO (9)
SECAD / SEINF-TO / SJTO (8)</t>
  </si>
  <si>
    <t>9
8</t>
  </si>
  <si>
    <t>SECIN_574
SECIN_645</t>
  </si>
  <si>
    <t>NC_168</t>
  </si>
  <si>
    <t>Capacitação da equipe do NUTEC em Segurança de Redes de Computadores</t>
  </si>
  <si>
    <t>capacitação da equipe do NUTEC em análise de risco e vulnerabilidades, bem como proteção de rede de computadores.</t>
  </si>
  <si>
    <t>a utilização do processo judicial eletrônico implicou em maior importância e criticidade do Sistema de Informática, sendo necessária uma maior preocupação quanto a segurança.</t>
  </si>
  <si>
    <t>SECIN_575</t>
  </si>
  <si>
    <t>NC_172</t>
  </si>
  <si>
    <t>ITIL Foundation</t>
  </si>
  <si>
    <t>Capacitar todos servidores em ITIL</t>
  </si>
  <si>
    <t>Estabelecer um padrão de vocabulário e conceitos para o gerenciamento de serviços de TI.</t>
  </si>
  <si>
    <t>SECAD / NUTEC-GO / SJGO (7)
SECIN / NUTEC-MA / SJMA e Subseções (6)
SECAD / SEINF-RO / SJRO (2)</t>
  </si>
  <si>
    <t>7
6
2</t>
  </si>
  <si>
    <t>SECIN_582
SECIN_590
SECIN_624</t>
  </si>
  <si>
    <t>NC_173</t>
  </si>
  <si>
    <t>MCSA Windows Server 20xx</t>
  </si>
  <si>
    <t>Capacitar e incentivar os servidores para atingir a certificação MCSA em Windows Server.</t>
  </si>
  <si>
    <t>Especializar a equipe nas tecnologias adotadas na infra como o Windows Server.</t>
  </si>
  <si>
    <t>SECIN / NUTEC-MA / SJMA e Subseções (5)</t>
  </si>
  <si>
    <t>SECIN_589</t>
  </si>
  <si>
    <t>NC_175</t>
  </si>
  <si>
    <t>Capacitação através de cursos externos ou através da SECIN no gerenciamento de softwares, equipamentos e gestão de contratos</t>
  </si>
  <si>
    <t>Capacitar os servidores no NUTEC para assumir os serviços de TI que serão descentralizados pelo TRF1 e  conhecer as ferramentas de gestão do novo contrato da empresa de prestação de serviço de TI.Ex: ITIL Básico, Solução de Videoconferência,etc.</t>
  </si>
  <si>
    <t>Melhor desempenho no manuseio do sistema e gestão de pessoas.</t>
  </si>
  <si>
    <t>SECIN / NUTEC-MA / SJMA e Subseções (1)</t>
  </si>
  <si>
    <t>SECIN_585</t>
  </si>
  <si>
    <t>NC_190</t>
  </si>
  <si>
    <t>Capacitação no sistema de Backup</t>
  </si>
  <si>
    <t>Realização, em centro oficial e autorizado de ação de teinamento, para 02 servidores, no sistema NETBACKUP.</t>
  </si>
  <si>
    <t>Complementar ações de treinamento que visam a decentralização do serviços de bakcup</t>
  </si>
  <si>
    <t>SECIN_615</t>
  </si>
  <si>
    <t>NC_191</t>
  </si>
  <si>
    <t>Treinamento de servidores em Software Asterisk, para melhor administrar ou auxiliar na fiscalização e contratação dos serviços, ferramentas ou equipamentos de telefonia VoIP - PABX e aparelhos.</t>
  </si>
  <si>
    <t>Capacitação de 03 (três) servidores em Software Asterisk do básico ao avançado.</t>
  </si>
  <si>
    <t>Redução de custos, com melhor eficiência na escolha das soluções, contratação e acompanhamento dos serviços de telefonia voIP, compatibilizando as necessidades e funcionalidades conforme as disponibilidades da infraestrutura de informática da SJPA.</t>
  </si>
  <si>
    <t>SECIN_616</t>
  </si>
  <si>
    <t>NC_194</t>
  </si>
  <si>
    <t>Capacitação em Microsoft Exchange</t>
  </si>
  <si>
    <t>Realização, em centro autorizado, de capacitação de 02 (dois) servidores no software Microsoft Exchange.</t>
  </si>
  <si>
    <t>Visando a maior autonomia e gerenciamento dos serviços relacionados a e-mail pela seção judiciária.</t>
  </si>
  <si>
    <t>SECIN_619</t>
  </si>
  <si>
    <t>NC_019</t>
  </si>
  <si>
    <t>Treinamento para publicação no Portal TRF1</t>
  </si>
  <si>
    <t>Aprender a utilizar as ferramentas de publicação para atualização das informações do Portal nas abas concernentes à SJAP</t>
  </si>
  <si>
    <t>A Secos/SJAP é responsável pelas atualizções institucionais do Portal SJAP(internet e intranet)</t>
  </si>
  <si>
    <t>DIREF / SECOS / SJAP
DIREF-AP / SECOS-AP / SJAP</t>
  </si>
  <si>
    <t>1
36</t>
  </si>
  <si>
    <t>ASCOM_027
ASREP_477</t>
  </si>
  <si>
    <t>NC_024</t>
  </si>
  <si>
    <t>Capacitação no sistema CorelDraw</t>
  </si>
  <si>
    <t>Atualizar e aprimorar o conhecimento dos operadores do software.</t>
  </si>
  <si>
    <t>Melhor desempenho no manuseio do sistema</t>
  </si>
  <si>
    <t>SEBIB / SERCO / SJAC (6)
DIREF / SECOS / SJAP (3)
DIREF / SECOS / SJPI (5)
DIREF-AP / SECOS-AP / SJAP (29)</t>
  </si>
  <si>
    <t>6
3
5
29</t>
  </si>
  <si>
    <t>ASCOM_019
ASCOM_029
ASCOM_072
ASREP_479</t>
  </si>
  <si>
    <t>NC_025</t>
  </si>
  <si>
    <t>Capacitação para utilização do Pacote ADOBE CREATIVE CLOUD (CC) - Ilustrator cc, Photoshop cc, Indesign cc , After Effects e Adobe Premiere Pro</t>
  </si>
  <si>
    <t>Para capacitar o corpo funcional na utilização dos programas</t>
  </si>
  <si>
    <t>Ter pessoal capacitado para a utilização dos programas supracitados</t>
  </si>
  <si>
    <t>DIREF-AM / SECOS-AM / SJAM (2)
DIREF / SECOS / SJAP (3)
DIREF-MT / SECOS-MT / SJMT (2)
DIREF / SECOS / SJPI (5)
SEGEP / ASREP / TRF1 (9)
DIREF-DF / SEREP-DF / SJDF (11)
DIREF-AM / SECOS-AM / SJAM (25)
DIREF-MT / SECOS-MT / SJMT (34)
DIREF-PI / SECOS-PI / SJPI (14)
DIREF-AP / SECOS-AP / SJAP (29)</t>
  </si>
  <si>
    <t>2
3
2
5
9
11
25
34
14
29</t>
  </si>
  <si>
    <t>ASCOM_024
ASCOM_029
ASCOM_064
ASCOM_072
ASREP_473
ASREP_476
ASREP_488
ASREP_494
ASREP_496
ASREP_479</t>
  </si>
  <si>
    <t>NC_026</t>
  </si>
  <si>
    <t>Cursos de redes sociais voltadas para órgãos públicos e curso de design gráfico básico e avançado</t>
  </si>
  <si>
    <t>capacitar a equipe em ferramentas de internet 2.0 e 3.0 e de diagramação eletrônica</t>
  </si>
  <si>
    <t>Desoneração da SJDF quanto à contratação de empresas especializadas no serviço</t>
  </si>
  <si>
    <t>ASCOM_043</t>
  </si>
  <si>
    <t>NC_027</t>
  </si>
  <si>
    <t>Capacitação no sistema E-Orçamento</t>
  </si>
  <si>
    <t>Capacitação de servidores do Tribunal e das Seções Judiciárias no sistema  E-orçamento (MÓDULO PLANEJAMENTO) na medida em que as funcionalidades foram sendo disponibilizadas.</t>
  </si>
  <si>
    <t>Melhor desempenho no manuseio do sistema de processos judiciais eletrônicos, com ganhos de eficiência e racionalização das atividades.</t>
  </si>
  <si>
    <t>SECOR / DIPLA / TRF1 (3)
SECOR / DICOC / TRF1 (7)
SECOR / DIPOF / TRF1 (12)
SECOR / DIPOR / TRF1 (5)
SECOR / DIPOR / TRF1 (10)</t>
  </si>
  <si>
    <t>3
7
12
5
10</t>
  </si>
  <si>
    <t>SECOR_089
SECOR_092
SECOR_095
SECOR_097
SECOR_099</t>
  </si>
  <si>
    <t>NC_028</t>
  </si>
  <si>
    <t>Capacitação no sitema SIAFI</t>
  </si>
  <si>
    <t>Aperfeiçoar os conhecimentos para operacionalização de rotina do sistema SIAFI.</t>
  </si>
  <si>
    <t>Agilizar as rotinas diárias de controle de lançamentos patrimoniais.</t>
  </si>
  <si>
    <t>NUCAF / SEMAP / SJAC (7)
NUCAD / SEMAP / SJGO (24)</t>
  </si>
  <si>
    <t>7
24</t>
  </si>
  <si>
    <t>SECAD_107
SECAD_145</t>
  </si>
  <si>
    <t>NC_029</t>
  </si>
  <si>
    <t>Curso de excel básico e avançado</t>
  </si>
  <si>
    <t>Contratação de capacitação de curso em excel para os servidores.
oferecimento de curso Excel em ambiente virtual ead TRF1 (SECRETARIA / NUTUR-MG).</t>
  </si>
  <si>
    <t>Garantir maior produção das atividades de competencia da Sepof</t>
  </si>
  <si>
    <t>SECAD / SEPOF / SJAC (5)
SECAD / SECOM / SJAC (6)
NUCRE / SEBES / SJMA (8)
SECJU / CTUR1 / TRF1 (6)
Presidência / GAB20 / TRF1 (N/I)
SECRETARIA / NUTUR-MG / Turmas Recursais (2)
SECRETARIA / NUTUR-MG / JF1 (14)
SECAU / SECAU / SJGO-SJPI (15)
SECGP / NUCRE / TRF1 (33)</t>
  </si>
  <si>
    <t>5
6
8
6
N/I
2
14
15
33</t>
  </si>
  <si>
    <t>SECAD_112
SECAD_113
SECBE_247
SECJU_281
GABIN_319
COJEF_373
COJEF_385
SECOI_427
SECGP_537</t>
  </si>
  <si>
    <t>NC_030</t>
  </si>
  <si>
    <t>Capacitação no sistema PJe</t>
  </si>
  <si>
    <t>Capacitação avançada no sistema PJe, com atividades práticas e presenciais, para 10 servidores da Seção Judiciária.</t>
  </si>
  <si>
    <t>SECJU / NUPJE / TRF1 (1)
NUCJU / SECLA / SJMA (6)
Presidência / GAB20 / TRF1 (N/I)
COJEF / NUCOD-GO / SJGO (7)
NUCOD / NUCOD / SJMG (2)
Turma Recursal / NUTUR / SSJ-JuizDeFora (5)
SECGP / SEDER-AP / TRF1/JF1 (27)
SECGP / SEDER-TO / TRF1/JF1 (39)
NUTUR / SECRETARIA / SJMA (3)</t>
  </si>
  <si>
    <t>1
6
N/I
7
2
5
27
39
3</t>
  </si>
  <si>
    <t>SECJU_295
SECJU_301
GABIN_318
COJEF_359
COJEF_388
COJEF_394
SECGP_531
SECGP_543
COJEF_369</t>
  </si>
  <si>
    <t>NC_031</t>
  </si>
  <si>
    <t>Capacitação de servidores no Software AUTOCAD</t>
  </si>
  <si>
    <t>Treinar servidores ligados à área de Serviços Gerais da Seccional e Subseções para uso dessa ferramenta, atualmente só a Engenheira contratada e estagiários(as) do SEREN tem conhecimento de uso desse Software.</t>
  </si>
  <si>
    <t>Termos Servidores do quadro efetivo da SJRO com conhecimentos de uso desse Software, que é o mais utilizado pela engenharia.</t>
  </si>
  <si>
    <t>NUASG / NUASG / SJRO (3)</t>
  </si>
  <si>
    <t>SECAD_194</t>
  </si>
  <si>
    <t>NC_032</t>
  </si>
  <si>
    <t>Capacitação no programa Volare</t>
  </si>
  <si>
    <t>Atualizar o sistema atual de elaboração de projetos, orçamentos e relatórios técnicos de arquitetura e engenharia para sistema desenvolvimento em uma plataforma tecnológica mais moderna.</t>
  </si>
  <si>
    <t>Melhorar as funcionalidades e a usabilidade do sistemas de gestão de projetoe obras</t>
  </si>
  <si>
    <t>SECAD / SEPOB / SJTO (9)</t>
  </si>
  <si>
    <t>SECAD_206</t>
  </si>
  <si>
    <t>NC_033</t>
  </si>
  <si>
    <t>Capacitação no programa Revit</t>
  </si>
  <si>
    <t>SECAD / SEPOB / SJTO (10)</t>
  </si>
  <si>
    <t>SECAD_207</t>
  </si>
  <si>
    <t>NC_034</t>
  </si>
  <si>
    <t>Capacitação em Word</t>
  </si>
  <si>
    <t>Treinamento do word e excel para servidores, prestadores e estagiários do Gabinete</t>
  </si>
  <si>
    <t>Melhorar a utilização dos sistemas com aproveitamento máximo das ferramentas disponíveis</t>
  </si>
  <si>
    <t>Presidência / GAB20 / TRF1 (N/I)</t>
  </si>
  <si>
    <t>GABIN_319</t>
  </si>
  <si>
    <t>NC_035</t>
  </si>
  <si>
    <t>Capacitação em GDOC</t>
  </si>
  <si>
    <t>Treinamento do GDOC para servidores, prestadores e estagiários do Gabinete</t>
  </si>
  <si>
    <t>GABIN_320</t>
  </si>
  <si>
    <t>NC_036</t>
  </si>
  <si>
    <t>Capacitação no e-siest</t>
  </si>
  <si>
    <t>Treinamento do e-siest para servidores, prestadores e estagiários do Gabinete</t>
  </si>
  <si>
    <t>GABIN_321</t>
  </si>
  <si>
    <t>NC_037</t>
  </si>
  <si>
    <t>Capacitação no Juris</t>
  </si>
  <si>
    <t>Treinamento do Juris para servidores, prestadores e estagiários do Gabinete</t>
  </si>
  <si>
    <t>GABIN_322</t>
  </si>
  <si>
    <t>NC_038</t>
  </si>
  <si>
    <t>Capacitação para utilização do sistema de auditoria</t>
  </si>
  <si>
    <t>Capacitação no sistema de auditoria, com atividades práticas e presenciais, para 25 servidores da Secau, 05 servidores da SJDF, MG e BA  e 02 servidores de cada uma das demais unidades seccionais de controle interno da JF1.</t>
  </si>
  <si>
    <t>Adquirir competências e habilidades para manuseio do sistema de auditoria, com ganhos de eficiência e racionalização das atividades.</t>
  </si>
  <si>
    <t>SECOI_414</t>
  </si>
  <si>
    <t>NC_039</t>
  </si>
  <si>
    <t>Capacitação em mapeamento de processos de trabalho e gerenciamento de riscos</t>
  </si>
  <si>
    <t>Capacitação em mapeamento de processos de trabalho e gerenciamento de riscos, com atividades práticas e presenciais, para 5 servidores da Secau, 01 servidor de cada unidade seccionais de controle interno da JF1.</t>
  </si>
  <si>
    <t>Adquirir competências e habilidades para mapear processos de trabalho e avaliar gerenciamento de riscos, com ganhos de eficiência e racionalização das atividades de auditorias baseadas em riscos.</t>
  </si>
  <si>
    <t>SECOI_424</t>
  </si>
  <si>
    <t>NC_040</t>
  </si>
  <si>
    <t>Capacitação em Tesouro Gerencial</t>
  </si>
  <si>
    <t>Capacitação para  3 servidores da Secau e 1 serrvidor de cada Seccional</t>
  </si>
  <si>
    <t>Aprimorar os mecanismos de controles contábeis e financeiros  no âmbito da Justiça Federal.</t>
  </si>
  <si>
    <t>SECOI_425</t>
  </si>
  <si>
    <t>NC_041</t>
  </si>
  <si>
    <t>Curso sobre o processo de avaliação SIADES</t>
  </si>
  <si>
    <t>Capacitar os servidores envolvidos no processo de avaliação SIADES</t>
  </si>
  <si>
    <t>SECGP / SEDER-BA / TRF1/JF1 (29)</t>
  </si>
  <si>
    <t>SECGP_533</t>
  </si>
  <si>
    <t>NC_110</t>
  </si>
  <si>
    <t>Capacitações diversas</t>
  </si>
  <si>
    <t>Disponibilização de tutoriais e "fale conosco" permanentes para atendimento online e esclarecimento de dúvidas em relação a todos os sistemas/ferramentas utilizados.</t>
  </si>
  <si>
    <t>Facilitar o acesso à informação e diminuir o tempo de atendimento às demandas e de execução das tarefas.</t>
  </si>
  <si>
    <t>GABIN_323</t>
  </si>
  <si>
    <t>NC_111</t>
  </si>
  <si>
    <t>Capacitações diversas e divulgação</t>
  </si>
  <si>
    <t>Divulgação de ferramentas e capacitação para sua utilização</t>
  </si>
  <si>
    <t>Necessidade de ampla divulgação de ferramentas já disponíveis e que não são utilizadas por falta de conhecimento pelos usuários, bem como de desenvolvimento e capacitação de pessoal quando necessário</t>
  </si>
  <si>
    <t>GABIN_324</t>
  </si>
  <si>
    <t>NC_121</t>
  </si>
  <si>
    <t>Capacitação Sistema Sei</t>
  </si>
  <si>
    <t>Utilização adequada das ferramentas pelos servidores</t>
  </si>
  <si>
    <t>NUTUR / SECRETARIA / SJMA (3)
Turma Recursal / NUTUR / APORE / Subseção Judiciária de Juiz de Fora, 1ª Turma Recursal (5)</t>
  </si>
  <si>
    <t>3
5</t>
  </si>
  <si>
    <t>COJEF_369
COJEF_394</t>
  </si>
  <si>
    <t>NC_122</t>
  </si>
  <si>
    <t>Capacitação Sistema JEF-VIRTUAL</t>
  </si>
  <si>
    <t>NUTUR / SECRETARIA / SJMA (3)</t>
  </si>
  <si>
    <t>COJEF_369</t>
  </si>
  <si>
    <t>NC_125</t>
  </si>
  <si>
    <t>Capacitação Sistema Processual (Oracle)</t>
  </si>
  <si>
    <t>NC_115</t>
  </si>
  <si>
    <t>Governança</t>
  </si>
  <si>
    <t>Aumento do quadro de prestadores e servidores da TI</t>
  </si>
  <si>
    <t>Necessidade de atendimento rápido e eficaz às demandas apresentadas à informática, com amplo respaldo à atividade fim do TRF (Presidência / GAB20 / TRF1).
Acréscimo de dois terceirizados da área de TI no prédio dos JEFs GO (COJEF / NUCOD-GO / SJGO).</t>
  </si>
  <si>
    <t>Diminuir tempo de execução das tarefas, aumentar produtividade. Inúmeras solicitações são destinadas à informática e demoram às vezes anos para serem atendidas (quando o são) ao argumento de que não há pessoal ou que a demanda não é prioridade. Atender às demandas dos Gabinetes tem que ser prioridade, pois é atividade fim do TRF. Quadro muito restrito para atendimento às demandas de toda a 1ª Região.</t>
  </si>
  <si>
    <t>Presidência / GAB20 / TRF1 (N/I)
COJEF / NUCOD-GO / SJGO (1)</t>
  </si>
  <si>
    <t>N/I
1</t>
  </si>
  <si>
    <t>GABIN_333
COJEF_360</t>
  </si>
  <si>
    <t>Prover serviço terceirizado de atendimento aos usuários de TI na JF1.</t>
  </si>
  <si>
    <t>NC_009</t>
  </si>
  <si>
    <t>Normatização do uso das redes sociais na 1ª Região</t>
  </si>
  <si>
    <t>Padronização e controle do uso de redes sociais na 1ª Região.  Até agora, não temos informações - formais, oficiais - sobre se podemos operar as redes sociais e como devemos operá-las. Tal normatização nos permitirá usa o Twiter, Facebook e outros meios de informação.</t>
  </si>
  <si>
    <t>Assegurar interatividade com o jurisdicionado, aproximando a Justiça do cidadão</t>
  </si>
  <si>
    <t>ASCOM / JF1 (5)
DIREF / SECOS / SJAP (5)
DIREF / SECOS / JF1 (N/I)
DIREF / SECOS / SJMA (1)
DIREF / SECOS / SJPA (1)
DIREF-AP / SECOS-AP / SJAP (40)</t>
  </si>
  <si>
    <t>5
5
N/I
1
1
40</t>
  </si>
  <si>
    <t>ASCOM_009
ASCOM_031
ASCOM_047
ASCOM_054
ASCOM_067
ASREP_480</t>
  </si>
  <si>
    <t>Publicar o Modelo de Governaça de TI e o Modelo de Gestão de TI que regulamentarão a Tecnologia da Informação no âmbito da JF1.</t>
  </si>
  <si>
    <t>NC_044</t>
  </si>
  <si>
    <t>Alteração de estrutura organizacional, com a centralização da informática como agente de mudança institucional</t>
  </si>
  <si>
    <t>Necessidade de valorização e reconhecimento da informática como setor chave do TRF</t>
  </si>
  <si>
    <t>O cumprimento da atividade fim a contento depende do respaldo incondicional da informática, o que só será possível quando o setor for reconhecido e valorizado de acordo com a importância que tem</t>
  </si>
  <si>
    <t>GABIN_329</t>
  </si>
  <si>
    <t>NC_116</t>
  </si>
  <si>
    <t>Aumento do orçamento destinado à TI</t>
  </si>
  <si>
    <t>Necessidade de adequação do orçamento da informática às demandas que precisam ser atendidas, inclusive com relação ao aumento do quadro de pessoal</t>
  </si>
  <si>
    <t>Tornar a informática efetivo agente de mudança institucional, tornando possível a real persecução da prestação jurisdicional célere e de qualidade, com a concretização do planejamento estratégico</t>
  </si>
  <si>
    <t>Presidência / GAB20 / TRF1</t>
  </si>
  <si>
    <t>GABIN_334</t>
  </si>
  <si>
    <t>NC_150</t>
  </si>
  <si>
    <t>Definição/revisão das políticas e procedimentos de segurança da informação.</t>
  </si>
  <si>
    <t>Definição/revisão das políticas e procedimentos de segurança da informação, incluindo backup.</t>
  </si>
  <si>
    <t>Conformidade com os normativos e melhoria da segurança da informação.</t>
  </si>
  <si>
    <t>SECIN_557</t>
  </si>
  <si>
    <t>NC_151</t>
  </si>
  <si>
    <t>Efetivar as atividades da CLSI e CLRI.</t>
  </si>
  <si>
    <t>Estabelecer atividades da CLSI e CLRI de forma a atender as necessidades do CGTI.</t>
  </si>
  <si>
    <t>Fortalecimento da segurança da informação na JF1.</t>
  </si>
  <si>
    <t>SECIN_558</t>
  </si>
  <si>
    <t>NC_155</t>
  </si>
  <si>
    <t>Delegação de competências para as seções e subseções.</t>
  </si>
  <si>
    <t>Delegação de competências técnicas e gestão da infraestrutura, incluindo contratos, para as seções judiciárias.</t>
  </si>
  <si>
    <t>Autonomia das seções em relação aos recursos de TI.</t>
  </si>
  <si>
    <t>SECIN_562</t>
  </si>
  <si>
    <t>NC_157</t>
  </si>
  <si>
    <t>Regulamentar a Governança de TI da JF da 1ª Região.</t>
  </si>
  <si>
    <t>Publicação de normativos consolidando todos os aspectos referentes à Tecnologia da Informação no âmbito da JF da 1ª Região.</t>
  </si>
  <si>
    <t>Atender a resolução ENTIC-JUD 2015/2020 que estabelece a Estratégia Nacional de TIC do Poder Judiciário no macroprocesso Governança</t>
  </si>
  <si>
    <t>SECIN_564</t>
  </si>
  <si>
    <t>NC_159</t>
  </si>
  <si>
    <t>Implantar processo formal de Gestão de Riscos de TI</t>
  </si>
  <si>
    <t>Implantação do processo de Gestão de Riscos no âmbito do TRF1</t>
  </si>
  <si>
    <t>Melhoria nos processos de trabalhos para orientar a identificação, análise eo tratamendo de riscos no âmbito da JF1.</t>
  </si>
  <si>
    <t>SECIN_566</t>
  </si>
  <si>
    <t>NC_164</t>
  </si>
  <si>
    <t>Propor a criação de regulamentação de TIC local complementar.</t>
  </si>
  <si>
    <t>Propor criação de regulamentação complementar para definição de procedimentos locais para uso dos recursos e serviços de TIC.</t>
  </si>
  <si>
    <t>Consolidar o apoio da alta administração para influenciar a conscientização dos usuários de TIC.</t>
  </si>
  <si>
    <t>SECAD / SEINF-AC / SJAC</t>
  </si>
  <si>
    <t>SECIN_571</t>
  </si>
  <si>
    <t>NC_188</t>
  </si>
  <si>
    <t>Aumento do quadro de servidores e reestruturação</t>
  </si>
  <si>
    <t>Alteração na estrutura de cargos de modo a aumentar o efetivo em pelo menos 02 servidores do quadro. Além de permitir a divisão do NUTEC em áreas especializadas.</t>
  </si>
  <si>
    <t>Quadro atual de servidores é insuficiente para as demandas, ocasionando atrasos e sobrecarga na execução dos serviços cotidianos.</t>
  </si>
  <si>
    <t>SECIN_607</t>
  </si>
  <si>
    <t>NC_152</t>
  </si>
  <si>
    <t>Definição e implantação de processos de gestão de serviços de TI.</t>
  </si>
  <si>
    <t>Implantação de processos ITIL e adoção de boas práticas em TI.</t>
  </si>
  <si>
    <t>Melhoria no atendimento às demandas de infraestrutura da JF1.</t>
  </si>
  <si>
    <t>SECIN_559</t>
  </si>
  <si>
    <t>Implantar a solução adquirida para gestão de demandas de TI na JF1.</t>
  </si>
  <si>
    <t>NC_163</t>
  </si>
  <si>
    <t>Divulgação sistemática e contínua dos normativos afetos à área de TIC.</t>
  </si>
  <si>
    <t>Com apoio da alta administração, divulgar e atuar junto aos usuários para dar o devido cumprimento aos normativos de TIC.</t>
  </si>
  <si>
    <t>Aumentar a conscientização dos usuários de TI para o uso correto dos serviços e recursos de TIC.</t>
  </si>
  <si>
    <t>SECIN_570</t>
  </si>
  <si>
    <t>Implantar o portal de transparência de TI para a divulgação das ações, deliberações e normas referentes à TI da JF1.</t>
  </si>
  <si>
    <t>NC_138</t>
  </si>
  <si>
    <t>Implantação da MGDS-JF1</t>
  </si>
  <si>
    <t>Implantar a metodologia de desenvolvimento de sistemas na Cosis.</t>
  </si>
  <si>
    <t>Modernizar o processo de trabalho da área de desenvolvimento de sistemas da JF da 1ª Região.</t>
  </si>
  <si>
    <t>SECIN_545</t>
  </si>
  <si>
    <t>Regulamentar e implantar metodologia de desenvolvimento de sistemas de informação na JF1.</t>
  </si>
  <si>
    <t>NC_045</t>
  </si>
  <si>
    <t>Criação do Perfil de usuário RELATOR a ser utilizado nos PC a que terão acesso os relatores durante a sessão de julgamento, a fim de permitir acesso à internet.</t>
  </si>
  <si>
    <t>Constantemente há reclamação de que não é possível o acesso à internet pelos Relatores, nem mesmo a sites básicos para consulta de legislação e de jurisprudência. É necessária a liberação de perfil de acesso à internet equivalente àquele utilizado pelos magistrados ou, pelo menos, de ofícial de gabinete</t>
  </si>
  <si>
    <t>SECRETARIA / NUTUR-MG / Turmas Recursais (3)</t>
  </si>
  <si>
    <t>COJEF_374</t>
  </si>
  <si>
    <t>NC_042</t>
  </si>
  <si>
    <t>Aumentar integração entre a equipe de negócio e a de TI</t>
  </si>
  <si>
    <t>As atividades desenvolvidas no Nupje, para o seu correto andamento e finalização, exigem, geralmente, a atuação conjunta da equipe de TI. Há necessidade de estreitamento desse contato.</t>
  </si>
  <si>
    <t>Solucionar as demandas de correção e de melhoria relacionadas ao PJe em período mais curto</t>
  </si>
  <si>
    <t>SECJU / NUPJE / TRF1 (2)</t>
  </si>
  <si>
    <t>SECJU_296</t>
  </si>
  <si>
    <t>NC_043</t>
  </si>
  <si>
    <t>Regulamentação do trabalho remoto</t>
  </si>
  <si>
    <t>Necessidade urgente de regulamentação, pelo TRF, da possibilidade de trabalho à distância, conforme já feito em termos gerais pelo CNJ</t>
  </si>
  <si>
    <t>Flexibilizar jornada de trabalho, aumentando satisfação dos servidores e melhorando seu desempenho</t>
  </si>
  <si>
    <t>GABIN_328</t>
  </si>
  <si>
    <t>NC_179</t>
  </si>
  <si>
    <t>SECIN / NUTEC-MA / SJMA e Subseções (9)</t>
  </si>
  <si>
    <t>SECIN_593</t>
  </si>
  <si>
    <t>JUNTAR COM NC_163</t>
  </si>
  <si>
    <t>NC_178</t>
  </si>
  <si>
    <t>SECIN / NUTEC-MA / SJMA e Subseções (8)</t>
  </si>
  <si>
    <t>SECIN_592</t>
  </si>
  <si>
    <t>JUNTAR COM NC_164</t>
  </si>
  <si>
    <t>NC_160</t>
  </si>
  <si>
    <t>Implantar ferramenta de apoio a governança e gestão no TRF1</t>
  </si>
  <si>
    <t>Implantação de ferramenta que apoie as atividades de Governança e Gestão, para acompanhamento de indicadores, priorização de demandas, alinhamentos estratégicose etc.</t>
  </si>
  <si>
    <t>Melhoria no acompanhamento dos planos de TI.</t>
  </si>
  <si>
    <t>SECIN_567</t>
  </si>
  <si>
    <t>NC_176</t>
  </si>
  <si>
    <t>Infraestrutura</t>
  </si>
  <si>
    <t>VM para instalação de ferramentas de TI auxiliares</t>
  </si>
  <si>
    <t>Implantar VM para hospedar ferramentas de TI auxiliares para o gerenciamento de serviços de TI, sem sobrepor funcionalidades de ferramentas já instaladas e homologadas pelo TRF1.</t>
  </si>
  <si>
    <t>Ajudar na instalação de ferramentas para apoiar a equipe de TI em procedimentos temporários e com grande volume de informações, solicitados pelas áreas Judiciária e Administrativa.</t>
  </si>
  <si>
    <t>SECIN / NUTEC-MA / SJMA e Subseções (2)</t>
  </si>
  <si>
    <t>SECIN_586</t>
  </si>
  <si>
    <t>NC_147</t>
  </si>
  <si>
    <t>Estabelecer centro de dados secundário para contingência</t>
  </si>
  <si>
    <t>Estabelecer, até 2019, um centro de dados secundário para contingência que atenda aos requisitos mínimos de segurança e disponibilidade constantes da PNITI-JF</t>
  </si>
  <si>
    <t>Garantir a integridade e a disponibilidade dos dados em caso de desastre no centro de dados principal.</t>
  </si>
  <si>
    <t>COINT / DITEC / JF1</t>
  </si>
  <si>
    <t>SECIN_554</t>
  </si>
  <si>
    <t>Descentralizar às seccionais o serviço de comunicação de dados de longa distância (WAN) para interligação das subseções às seções judiciárias.</t>
  </si>
  <si>
    <t>NC_049</t>
  </si>
  <si>
    <t>Serviços de TI em nuvem</t>
  </si>
  <si>
    <t>Estudar a viabilidade de transferência de serviços de TI para hospedagem em nuvem.</t>
  </si>
  <si>
    <t>Viabilizar o armazenamento virtual de todos os documentos físicos da Sebes .
Reduzir custos, aumentar a disponibilidade dos serviços e desonerar a equipe de TI.</t>
  </si>
  <si>
    <t>SECAD / SEBES / SJAM (7)
Presidência / GAB20 / TRF1 (N/I)</t>
  </si>
  <si>
    <t>7
N/I</t>
  </si>
  <si>
    <t>SECBE_248
GABIN_342</t>
  </si>
  <si>
    <t>Prover serviço de mensageria e colaboração em nuvem.
Prover serviço piloto de infraestrutura de TI em nuvem.</t>
  </si>
  <si>
    <t>NC_008</t>
  </si>
  <si>
    <t>Infraestrutura de rede WI-FI</t>
  </si>
  <si>
    <t>Disponibilização de WI-FI na Justiça Federal da Primeira Região</t>
  </si>
  <si>
    <t>Permitir o uso de redes sociais para divulgação institucional (Facebook, Instagram, Whatsapp, Telegram, Flicker etc)</t>
  </si>
  <si>
    <t>ASCOM / NURAT/NUIMP / TR1 (4)
DIREF-AM / SECOS-AM / SJAM (1)
DIREF-BA / SETCOM-BA / SJBA (1)
DIREF / SECOM / SJDF (5)
DIREF / SECOS / JF1 (1)
DIREF / SECOS / SJMA (1)
DIREF / SECOS-MG / JF1 (2)
DIREF-MT / SECOS-MT / SJMT (1)
DIREF / SECOS / SJPA (1)
DIREF / SECOS / SJPI (1)
DIREF / ASCOM-RO (2)
DIREF / ASCOM-TO / JF1 (2)
SEGEP / ASREP / TRF1 e Seções (6)
DIREF-MT / SECOS-MT / SJMT (16)
SECGP / CEDAP/SEDER / TRF1/JF1 (4)
Presidência / GAB20 (N/I)
COJEF / NUCOD-GO / SJGO (2)
COJUD / SEBIB-DF / SJDF (11)
COJUD / SEBIB-BA / SJBA (12)
COJUD / SEBIB-AM / SJAM (13)
COJUD / SEBIB-RR / SJRR (14)
COJUD / SEBIB-MA / SJMA (15)
COJUD / SEBIB-PI / SJPI (16)
COJUD / CEBIB / SJAP (17)
COJUD / SEBIB-GO / JFGO (18)
COJUD / SEBIB-MT / JFMT (19)
DIREF-AM / SECOS-AM / SJAM (15)
SECBE / DIASA / TRF1 (1)</t>
  </si>
  <si>
    <t>4
1
1
5
1
1
2
1
1
1
2
2
6
16
4
N/I
2
11
12
13
14
15
16
17
18
19
15
1</t>
  </si>
  <si>
    <t>ASCOM_008
ASCOM_025
ASCOM_033
ASCOM_042
ASCOM_046
ASCOM_053
ASCOM_055
ASCOM_061
ASCOM_066
ASCOM_068
ASCOM_078
ASCOM_086
ASREP_470
ASREP_491
SECGP_508
GABIN_317
COJEF_364
COJUD_441
COJUD_442
COJUD_443
COJUD_444
COJUD_445
COJUD_446
COJUD_447
COJUD_448
COJUD_449
ASREP_489
SECBE_242</t>
  </si>
  <si>
    <t>Prover solução corporativa de comunicação sem fio (Wi-Fi) no TRF1 como piloto para a JF1.</t>
  </si>
  <si>
    <t>NC_047</t>
  </si>
  <si>
    <t>Acesso à internet sem restrições</t>
  </si>
  <si>
    <t>Acesso à internet sem restrições para cotações de preços.
Permitir acesso mais amplo aos prestadores vinculados ao NUBES a sítios da internet com conteúdo relacionado à área de sáude.</t>
  </si>
  <si>
    <t>Garantir maior produção das atividades de competencia da Secom</t>
  </si>
  <si>
    <t>SECAD / SECOM / SJAC (2)
SECAD / NUBES-MG / SJDF (4)</t>
  </si>
  <si>
    <t>2
4</t>
  </si>
  <si>
    <t>SECAD_114
SECBE_261</t>
  </si>
  <si>
    <t>NC_117</t>
  </si>
  <si>
    <t>Manutenção da estabilidade da rede</t>
  </si>
  <si>
    <t>Necessidade de manutenção dos computadores e demais equipamentos em rede estável. A impressora da Assessoria ligada à rede a todo momento não obedece aos comandos de impressão dos usuários, causando grandes transtornos ao andamento dos trabalhos.</t>
  </si>
  <si>
    <t>Celeridade na execução das tarefas e motivação da equipe para trabalhar com equipamentos que funcionem a contento.</t>
  </si>
  <si>
    <t>GABIN_340</t>
  </si>
  <si>
    <t>NC_003</t>
  </si>
  <si>
    <t>Aumentar a largura da banda utilizada para exibição das transmissões de julgamentos para alcançar o público externo</t>
  </si>
  <si>
    <t>Ampliar o alcance das transmissões de julgamentos, com qualidade na visualização</t>
  </si>
  <si>
    <t>Maior transparência para os julgados e facilidade de acesso e acompanhamento do processo pelas partes</t>
  </si>
  <si>
    <t>ASCOM_003</t>
  </si>
  <si>
    <t>Atualizar os equipamentos da rede de comunicação de dados dos CPDs da JF1 em atendimento à PNITI-JF (Resolução CJF 355/2015).</t>
  </si>
  <si>
    <t>NC_048</t>
  </si>
  <si>
    <t>melhoria no sistema de comunicação de dados, internet, no galpão da Vila Nova</t>
  </si>
  <si>
    <t>atualmente o sistema não funciona bem, a comunicação é interrompida e o sistema muito lento</t>
  </si>
  <si>
    <t>maior rapidez nos procedimentos de recebimento de materiais, baixa, balancetes, etc.</t>
  </si>
  <si>
    <t>NUCAD / SEMAP / SJGO (23)</t>
  </si>
  <si>
    <t>SECAD_142</t>
  </si>
  <si>
    <t xml:space="preserve">Descentralizar às seccionais o acesso à internet nas seções e subseções judiciárias.
Prover serviço de comunicação de dados metropolitano (MAN) para interligar os anexos das seções, subseções e TRF1 as suas sedes.
</t>
  </si>
  <si>
    <t>NC_067</t>
  </si>
  <si>
    <t>Melhoria no acesso aos sistemas e à internet</t>
  </si>
  <si>
    <t>Permitir um acesso mais rápido aos sistemas e à internet centralizados no TRF1.
Melhoria no acesso aos sistemas e à internet.
ACESSO E EXECUÇÃO DAS ATIVIDADES DIÁRIAS EM MENOR TEMPO.</t>
  </si>
  <si>
    <t>Diminuir o tempo de execução das tarefas, aumentando a produtividade.</t>
  </si>
  <si>
    <t>SECAD / NUCAF / SJMG (7)
SECBE / DIASA / TRF1 (1)
SECGP / SECAP / TRF1 (25)
Turma Recursal / NUTUR / SSJ-JuizDeFora (1)
SECAU / SECAU / JF1 (9)
NUCOD / NUCOD / SJMG (3)
COJEF-AM / NUCOD / SJAM (2)
Presidência / GAB20 / TRF1 (N/I)
Presidência / GAB20 / TRF1 (N/I)
SECAD / NUBES / SJMG (1)
NUTUR / SECTU/GAB (2)</t>
  </si>
  <si>
    <t>7
1
25
1
9
3
2
N/I
N/I
1
2</t>
  </si>
  <si>
    <t>SECAD_167
SECBE_239
SECGP_529
COJEF_398
SECOI_421
COJEF_389
COJEF_352
GABIN_331
GABIN_332
SECBE_212
COJEF_404</t>
  </si>
  <si>
    <t>Prover serviço de acesso redundante à internet no TRF1.
Prover serviço de comunicação de dados de longa distância (WAN) para interligar as seções ao TRF1.</t>
  </si>
  <si>
    <t>NC_068</t>
  </si>
  <si>
    <t>Melhoria no acesso  à internet</t>
  </si>
  <si>
    <t>Aumento do link de internet e mudança para fibra ótica para permitir um acesso mais rápido à internet.</t>
  </si>
  <si>
    <t>DIREF-AM / SECOS-AM / SSJ-TEFE (27)</t>
  </si>
  <si>
    <t>ASREP_482</t>
  </si>
  <si>
    <t>Descentralizar às seccionais o acesso à internet nas seções e subseções judiciárias.</t>
  </si>
  <si>
    <t>NC_183</t>
  </si>
  <si>
    <t>Controle de acesso ao Datacenter da Seccional e CPD's Subseções</t>
  </si>
  <si>
    <t>O Datacenter da Seccional e os CPD's Subseções não possuem um sistema adequado para controle de acesso aos ambientes e evitar a entrada de pessoas não autorizadas.</t>
  </si>
  <si>
    <t>Permitir o acesso somente a pessoas autorizadas melhorando a segurança e reduzindo o risco de indisponibilidades e ataques relacionados à segurança da informação.</t>
  </si>
  <si>
    <t>SECAD / NUTEC-MG / SJMG (13)</t>
  </si>
  <si>
    <t>SECIN_602</t>
  </si>
  <si>
    <t>NC_148</t>
  </si>
  <si>
    <t>Manter atualizadas e em garantia as plataformas operacionais de hardware e software da JF1</t>
  </si>
  <si>
    <t>Redução de riscos relativos às falhas operacionais das plataformas.</t>
  </si>
  <si>
    <t>SECIN_555</t>
  </si>
  <si>
    <t>NC_149</t>
  </si>
  <si>
    <t>Implantação de soluções com alta escalabilidade para os sistemas críticos</t>
  </si>
  <si>
    <t>Implantar soluções com alto desempenho e balanceamento de carga para os sistemas críticos, incluindo avaliação de serviços em nuvem.</t>
  </si>
  <si>
    <t>Melhoria de desempenho e disponibilidade de serviços críticos para usuários internos e externos.</t>
  </si>
  <si>
    <t>SECIN_556</t>
  </si>
  <si>
    <t>NC_153</t>
  </si>
  <si>
    <t>Revisão da arquitetura de infraestrutura das subseções</t>
  </si>
  <si>
    <t>Eliminar elementos de infraestrutura que são passíveis de hospedagem nas seccionais ou no TRF1.</t>
  </si>
  <si>
    <t>Economia de recursos orçamentários</t>
  </si>
  <si>
    <t>SECIN_560</t>
  </si>
  <si>
    <t>Otimizar a infraestrutura de TI das subseções judiciárias, reduzindo-a ao mínimo possível.</t>
  </si>
  <si>
    <t>NC_154</t>
  </si>
  <si>
    <t>Revisão da infraestrutura de virtualização</t>
  </si>
  <si>
    <t>Padronização da infraestrutura de virtualização da JF1.</t>
  </si>
  <si>
    <t>Economia de recursos orçamentários e eficiência operacional.</t>
  </si>
  <si>
    <t>SECIN_561</t>
  </si>
  <si>
    <t>Implantar solução para virtualização das estações de trabalho (desktops) da JF1.
Otimizar a infraestrutura de TI das subseções judiciárias, reduzindo-a ao mínimo possível.</t>
  </si>
  <si>
    <t>NC_162</t>
  </si>
  <si>
    <t>Atualização do Servidores AD DS de Rio Branco e da Subseção de Cruzeiro do Sul.</t>
  </si>
  <si>
    <t>Atualizar os sistemas operacionais dos servidores que rodam o Active Directory  para uma versão mais atual do Windows Server e compatível com o Windows 10.</t>
  </si>
  <si>
    <t>Facilitar o gerenciamento centralizado do parque de micros, otimizando o tempo da equipe responsável pelo atendimento dos serviços de TI.</t>
  </si>
  <si>
    <t>SECAD / SEINF-AC / SJAC (7)
SECIN / NUTEC-MA / SJMA e Subseções (3)</t>
  </si>
  <si>
    <t>7
3</t>
  </si>
  <si>
    <t>SECIN_569
SECIN_587</t>
  </si>
  <si>
    <t>NC_156</t>
  </si>
  <si>
    <t>Melhoria dos meios de comunicação de dados.</t>
  </si>
  <si>
    <t>Implantação de projetos de melhoria de acesso à Internet, redes WAN, LAN e redes sem fio (SECIN / COINT / JF1 ).
Contratação de rede WAN (SECAD / NUTEC-GO / SJGO ).
Contratação de acesso a internet para Subseções (SECAD / NUTEC-GO / SJGO).
Contratação de rede de dados de longa distância (WAN) interligando às subseções judiciárias de MG (SECAD / NUTEC-MG / SJMG e SSJs).
Contratação de link local de internet (NUTEC-PA / SSJ-RDO / Redenção).
Expansão da capacidade de tráfego de dados Rede WAN (SECAD / SEINF-RO / SJRO e SSJs).
Expansão da capacidade do link de acesso à internet (SECAD / SEINF-RO / SJRO e SSJs).
Link de Internet (Secin / SEINF-RR / SJRR).
Link de Rede Wan (SECAD/NUCAD, SESAP-ARN, SESAP-GUR / SEINF-TO / SJTO).
Link de Internet (SECAD/NUCAD, SESAP-ARN, SESAP-GUR / SEINF-TO / SJTO).</t>
  </si>
  <si>
    <t>Melhoria dos níveis de desempenho e disponibilidade dos serviços de TI e realização de maior número de videoconferências simultâneas.</t>
  </si>
  <si>
    <t>SECIN / COINT / JF1 (N/I)
SECAD / NUTEC-GO / SJGO (4)
SECAD / NUTEC-GO / SJGO (5)
SECAD / NUTEC-MG / SJMG e SSJs (18)
NUTEC-PA / SSJ-RDO / Redenção (8)
SECAD / SEINF-RO / SJRO e SSJs (3)
SECAD / SEINF-RO / SJRO e SSJs (4)
SECIN / SEINF-RR / SJRR (7)
SECAD/NUCAD, SESAP-ARN, SESAP-GUR / SEINF-TO / SJTO (3)
SECAD/NUCAD, SESAP-ARN, SESAP-GUR / SEINF-TO / SJTO (4)</t>
  </si>
  <si>
    <t>N/I
4
5
18
8
3
4
7</t>
  </si>
  <si>
    <t>SECIN_563
SECIN_579
SECIN_580
SECIN_595
SECIN_613
SECIN_625
SECIN_626
SECIN_637
SECIN_640
SECIN_641</t>
  </si>
  <si>
    <t>Descentralizar às seccionais o serviço de comunicação de dados de longa distância (WAN) para interligação das subseções às seções judiciárias.
Prover serviço de comunicação de dados de longa distância (WAN) para interligção das seções judiciárias ao TRF1.</t>
  </si>
  <si>
    <t>NC_010</t>
  </si>
  <si>
    <t>Outsourcing de Impressão (impressora, scanner, plotter e impressora de crachá)</t>
  </si>
  <si>
    <t>Manutenção das 4 impressoras da Ascom, sendo 1 colorida e 3 preto e branco (ASCOM/NURAT).
Aquisição de impressora A3 com tanque de tinta (SEBIB / SERCO / SJAC).
1(uma) impressora para impressão de documentos (NUCAD / SEVIT / SJGO).
Consolidado em 2 para (NUCAD / SEMAP / SJGO).
2(duas) impressoras laser padrão (NUCAD / SECAM / SJGO).
12 (doze) impressoras padrão para impressão de documentos (NUCAD / SEAFI/ANS SJGO SSJ/ANS).
02 (duas) impressoras a laser colorida com possibilidade de impressão até A3 (NUASG / SESEG / SJPA).
1 impressora laser colorida comimpressão até A3 (NUASG / SEREN / SJRO).
Aquisição de 04 (QUATRO) impressoras tipo laser, para renovação do parque (SECAD / NUBES / SJPA).
1 impressora multifuncional (SECBE / DIASA / TRF1).
3 impressoras (SECAD / NUBES / SJGO).
01 (uma) impressoras tipo laser (SECAD / SEBES / SJAM).
Aquisição de 02 (duas) impressoras tipo laser (NUCRE / SEBES / SJPI).
Impressoras para suprir as que foram retiradas por defeito, sem back up, reduzindo assim a capacidade de produção dos setores que demandam impressão de etiquetas, mandados e certidões (SECJU / COREC / TRF1).
6 (seis) impressoras laser com velocidade mínima de 35 páginas por minuto (SECJU DIRAD/CORIP / TRF1).
04 impressoras multifuncional (CORIP / DIINF / TRF1).
Acréscimo de 2 impressoras preto/branco (GAB12 / SECRETARIA).
Aquisição de 1 impressora colorida (GAB12 / SECRETARIA).
Substituição de, no mínimo, 20% das impressoras que compõem o sistema JEF/GO (COJEF / NUCOD/GO / SJGO).
01 Impressora (NUTUR / SECRETARIA).
03 impressoras (TURMA RECURSAL JUIZ DE FORA).
01 impressora multifuncional (COJEF-SJPI / NUCOD).
03 impressoras (COJEF-SJPI / NUCOD).
Secau - 01 impressora colorida para substituição da PB existente / SJMT - 01 impressora / SJPI - 01 impressora (SECAU / SECAU / SEAUD/TRF1-SJMT-SJPI).
Aquisição de uma impressora colorida a laser que consiga imprimir papel A3 de até 250g (SEGEP / ASREP / TRF1).
Aquisição de impressora A3 com tanque de tinta (DIREF-AP / SECOS-AP / SJAP).
Aquisição de Impressora Colorida (DIREF-AM / SECOS-AM / SSJ Tefé).
Adquirir 01 impressora colorida para impressão de convites (DIREF-AC / SESUD / SJAC).
Secap/AM: Impressora Multifuncional laser colorida com escaner plano e com alimentador de multiplas folhas. 1 unidade, tamanho A4, com capacidade de digitalizar documentos pequenos individuais e multiplas folhas soltas (SECGP / SECAP-AM / TRF1).
5 scanner de mesa com digitalização de dupla face (SECAD / NUCAD / SJAP).
5 scanners (NUCAD / SEAFI/ANS / SJGO / SSJ/ANS).
2 (duas) impressoras especiais para impressão colorida em crachás de identificação (NUCAD / SEAFI/ANS / SJGO / SSJ/ANS).
1 scanner (SECAD / CEVIT / SJTO).</t>
  </si>
  <si>
    <t>Garantir o funcionamento dos equipamentos</t>
  </si>
  <si>
    <t>ASCOM / NURAT/NUIMP / TR1 (14)
SEBIB / SERCO / SJAC (4)
DIREF / SECOS / SJAP (6)
NUCAD / SEVIT / SJGO (36)
NUCAD / SEMAP / SJGO (25)
NUCAD / SEMAP / SJGO (30)
NUCAD / SECAM / SJGO (32)
NUCAD / SEAFI/ANS SJGO/ANS (33)
NUASG / SESEG / SJPA (17)
NUASG / SEREN / SJRO (2)
SECAD / NUBES / SJPA (3)
SECBE / DIASA / TRF1 (2)
SECAD / NUBES / SJGO (4)
SECAD / SEBES / SJAM (3)
NUCRE / SEBES / SJPI (3)
SECJU / COREC / TRF1 (4)
SECJU DIRAD/CORIP / TRF1 (2)
CORIP / DIINF / TRF1 (1)
GAB12 / SECRETARIA (2)
GAB12 / SECRETARIA (3)
COJEF / NUCOD/GO / SJGO (5)
NUTUR / SECRETARIA (1)
TURMA RECURSAL JUIZ DE FORA (4)
COJEF-SJPI / NUCOD (N/I)
COJEF-SJPI / NUCOD (N/I)
SECAU / SECAU / SEAUD/TRF1-SJ-MT-SJPI (8)
SEGEP / ASREP / TRF1 (3)
DIREF-AP / SECOS-AP / SJAP (18)
DIREF-AM / SECOS-AM / SSJ Tefé (17)
DIREF-AC / SESUD / SJAC (30)
SECGP / SECAP-AM / TRF1 (22)
SECAD / NUCAD / SJAP (3)
NUCAD / SEAFI/ANS / SJGO / SSJ/ANS (34)
NUCAD / SEAFI/ANS / SJGO / SSJ/ANS (27)
SECAD / CEVIT / SJTO (11)</t>
  </si>
  <si>
    <t>14
4
6
36
25
30
32
33
17
2
3
2
4
3
3
4
2
1
2
3
5
1
4
N/I
N/I
8
3
18
17
30
22
3
34
27
11</t>
  </si>
  <si>
    <t>ASCOM_010
ASCOM_021
ASCOM_032
SECAD_137
SECAD_143
SECAD_144
SECAD_150
SECAD_157
SECAD_190
SECAD_193
SECBE_237
SECBE_241
SECBE_244
SECBE_255
SECBE_259
SECJU_283
SECJU_286
SECJU_291
GABIN_343
GABIN_344
COJEF_362
COJEF_368
COJEF_393
COJEF_408
COJEF_409
SECOI_420
ASREP_465
ASREP_481
ASREP_484
ASREP_499
SECGP_526
SECAD_119
SECAD_159
SECAD_158
SECAD_209</t>
  </si>
  <si>
    <t>NC_050</t>
  </si>
  <si>
    <t>Processo</t>
  </si>
  <si>
    <t>Melhoria do processo de atendimento às demandas de serviços de TI</t>
  </si>
  <si>
    <t>Permitir um registro e acompanhamento das demandas de TI de forma mais facilitada e com um menor tempo de atendimento.</t>
  </si>
  <si>
    <t>Agilizar o encaminhamento de demandas à TI, acompanhar de forma mais fácil e ter uma resposta mais rápida.</t>
  </si>
  <si>
    <t>GABIN_335</t>
  </si>
  <si>
    <t>NC_177</t>
  </si>
  <si>
    <t>Implantar o processo de Gerenciamento de Incidentes conforme a ITIL</t>
  </si>
  <si>
    <t>Desenhar, documentar e implantar efetivamente o processo.</t>
  </si>
  <si>
    <t>Reduzir o impacto durante e após a mudança de contrato de atendimento aos usuários de TI.</t>
  </si>
  <si>
    <t>SECIN / NUTEC-MA / SJMA e Subseções (7)</t>
  </si>
  <si>
    <t>SECIN_591</t>
  </si>
  <si>
    <t>NC_051</t>
  </si>
  <si>
    <t>Mapeamento, melhoria, automação dos processos de trabalho</t>
  </si>
  <si>
    <t>Necessidade de avaliação geral das rotinas de trabalho, com padronização e implementação de ferramentas  indispensáveis à celeridade da prestação jurisdicional</t>
  </si>
  <si>
    <t>Otimizar recursos e ferramentas, bem como boas práticas, padronizando procedimentos já utilizados, automatizando processos de trabalho o máximo possível</t>
  </si>
  <si>
    <t>GABIN_336</t>
  </si>
  <si>
    <t>NC_052</t>
  </si>
  <si>
    <t>Otimizar o processo e o sistema de emissão das Carteiras Funcionais dos servidores da Justiça Federal</t>
  </si>
  <si>
    <t>Revisar o processo de emissão das Carteiras Funcionais dos servidores da JF e implementar melhorias no Sistema Informatizado capazes de modernizar o processo, tornar o fluxo mais ágil e o produto final mais confiável e de melhor qualidade</t>
  </si>
  <si>
    <t>Melhoria e modernização do Sistema informatizado de emissão das carteiras funcionais dos servidores da JF, com obtenção de documentos mais confiáveis e de melhor qualidade. A otimização trará também maior satisfação dos servidores envolvidos no processo, manutenção da credibilidade do Órgão emissor, além da diminuição de gastos</t>
  </si>
  <si>
    <t>SECGP / SECAP-BA / TRF1/JF1 (30)</t>
  </si>
  <si>
    <t>SECGP_534</t>
  </si>
  <si>
    <t>NC_053</t>
  </si>
  <si>
    <t>Otimizar o processo de concessão de férias de magistrados no que cabe à Seção de Pagamento</t>
  </si>
  <si>
    <t>Revisar o processo de concessão de férias dos magistrados, incluindo abono pecuniário, identificando os passos redundantes e/ou desnecessários</t>
  </si>
  <si>
    <t>Aprimorar os procedimentos relativos ao pagamento das férias dos magistrados, incluindo o abono pecuniário</t>
  </si>
  <si>
    <t>SECGP / SEPAG-BA / TRF1/JF1 (31)</t>
  </si>
  <si>
    <t>SECGP_535</t>
  </si>
  <si>
    <t>NC_112</t>
  </si>
  <si>
    <t>Sistema</t>
  </si>
  <si>
    <t>Unificação dos sistemas informatizados</t>
  </si>
  <si>
    <t>Agilizar a integração dos sistemas informatizados (E-JUR/GPD - GERENCIADOR DE PROCESSO DIGITAL e PJE)</t>
  </si>
  <si>
    <t>Diminuir o tempo de execução das tarefas, aumentando a produtividade. Maior clareza nos dados estatísticos.</t>
  </si>
  <si>
    <t>GABIN_325</t>
  </si>
  <si>
    <t>NC_113</t>
  </si>
  <si>
    <t>Viabilizar trabalho remoto</t>
  </si>
  <si>
    <t>Desenvolvimento de sistema que permita ao servidor executar trabalho remoto de forma eficaz e rápida</t>
  </si>
  <si>
    <t>GABIN_327</t>
  </si>
  <si>
    <t>NC_064</t>
  </si>
  <si>
    <t>ELABORAÇÃO DE PROGRAMA/APLICATIVO QUE PERMITA COMPATIBILIZAR A COMUNICAÇÃO COM OS ÓRGÃOS SUPERIORES</t>
  </si>
  <si>
    <t>ENVIAR/RECEBER PROCESSOS STF/TNU/TRU...</t>
  </si>
  <si>
    <t>CELERIDADE E EFICIÊNCIA NA PRESTAÇÃO JURISIDICIONAL</t>
  </si>
  <si>
    <t>NUTUR / SECTU (3)</t>
  </si>
  <si>
    <t>COJEF_401</t>
  </si>
  <si>
    <t>NC_123</t>
  </si>
  <si>
    <t>Banco de peritos</t>
  </si>
  <si>
    <t>Criar um banco de peritos, nos moldes existentes para o AJG, quando de sua designação no âmbito de todas as varas, quando o pagamento for feito pela parte.</t>
  </si>
  <si>
    <t>Busca evitar a nomeação recorrente de forma infrutífera.</t>
  </si>
  <si>
    <t>Varas Federais da SJMA (5)</t>
  </si>
  <si>
    <t>COJEF_371</t>
  </si>
  <si>
    <t>NC_070</t>
  </si>
  <si>
    <t>Sistema de gerenciamento de contratos - ContratosGov</t>
  </si>
  <si>
    <t>Maior controle da gestão de contratos.
Gerenciar as contas vinculadas de contratos de prestaçãode serviços continuados.
Criar sistema para controle de contratos que possibilite o acompanhmento eficaz dos contratos.
Programa destinado a realizar o acompanhamento dos contratos atinentes a área de segurança.
Sistema informatizado institucional para controle da execução orçamentária e financeira dos contratos e dados cadastrais.</t>
  </si>
  <si>
    <t>Maior eficiência na gestão de contratos</t>
  </si>
  <si>
    <t>NUCAF / SELIT / SJRO (2)
SECAD / NUASG / SJAC (1)
SECAD / NUCAF / SJMG (3)
NUASG-RO / CEVIT-RO / SJRO (4)
SECAU / SECAU / JF1 (11)</t>
  </si>
  <si>
    <t>2
1
3
4
11</t>
  </si>
  <si>
    <t>SECOR_103
SECAD_108
SECAD_169
SECAD_199
SECOI_423</t>
  </si>
  <si>
    <t>Desenvolver novo Sistema de Contratos na plataforma web para atender a toda a JF1.</t>
  </si>
  <si>
    <t>NC_071</t>
  </si>
  <si>
    <t>Sistema de Controle de Patrimônio e Almoxarifado</t>
  </si>
  <si>
    <t>Aprimoramento do controle patrimonial e almoxarifado.
Criar sistema de controle e gestão de patrimônio descentralizado para Seccional e Subseções.
criação de sistema para registro e controle dos softwares e sua respectiva amortização</t>
  </si>
  <si>
    <t>Maior eficiência no controle patrimonial e de almoxarifado</t>
  </si>
  <si>
    <t>NUCAF / NUCAF / SJRO (1)
SECAD / NUCAF / SJMG (4)
SECAD/DISEG / NUCOL / TRF1 (1)
SECAD / DIMAP / TRF1 (2)
SECAD / DIMAP / TRF1 e Seções (3)
SECIN / NUTEC-MA / SJMa e Subseções (12)</t>
  </si>
  <si>
    <t>1
4
1
2
3
12</t>
  </si>
  <si>
    <t>SECOR_104
SECAD_170
SECAD_268
SECAD_273
SECAD_274
SECIN_594</t>
  </si>
  <si>
    <t>Desenvolver novo Sistema de Controle de Patrimônio e Almoxarifado na plataforma web.</t>
  </si>
  <si>
    <t>NC_072</t>
  </si>
  <si>
    <t>Sistema de Portaria</t>
  </si>
  <si>
    <t>Sistema para registro de entrada nas dependências da SJAP.
Sistema para registrar a entrada e saída de visitantes através de biomentria.
Controle de acesso (PESSOAS + VEÍCULOS +OCR) Software sugeridos MADIS-W-ACCESS.
Adquirir novo Sistema de PORTARIA, desenvolvido em uma plataforma tecnológica mais moderna</t>
  </si>
  <si>
    <t>Permitir o efetivo controle de entrada e saída de pessoas, nas dependências da SJAP</t>
  </si>
  <si>
    <t>DISEG / SEVIT / SJAP (5)
NUASG / CEVIT / SJAC (7)
SECAD / SEMAD / SJMG (2)
NUASG-RO / CEVIT-RO / SJRO (2)
SECAD / CEVIT / SJTO (1)</t>
  </si>
  <si>
    <t>5
7
2
2
1</t>
  </si>
  <si>
    <t>SECAD_116
SECAD_110
SECAD_172
SECAD_197
SECAD_210</t>
  </si>
  <si>
    <t>NC_081</t>
  </si>
  <si>
    <t>Sistema de EVENTOS com recebimento de confirmações de presença por meio de clique no convite eletrônico</t>
  </si>
  <si>
    <t>Criação de mecanismo na intranet para receber e controlar as confirmações de presença provenientes de clique no convite eletrônico a eventos solenes da SJDF.
Desenvolver Sistema automatizado de expedição de convite e recepção de convidados .
Características Básicas Solução de Gestão de Convidados: 1-Integrações por meio de WebService com Sistemas de Acesso; 2- Software de Gerenciamento em Nuvem / Ambiente Web; 3 - Fluxograma de validação configurável; 4- Fluxograma de mensageria configurável ; 5- Envio de Alertas por E-mail, Skype, Telegram ou SMS (sujeito a custo adicional); 6 - Gerenciamento de Perfil de Convidado; 7-Gerenciamento de Perfil de Autoridade; 8 - Vinculação de PERFIL x EVENTO; 9- Vinculação de PERFIL x MATRICULAS; 10- Dashboard para os Administradores com: Estatísticas de Uso, Ranking de Lideres, Formulário de Satisfação, Controle de Visitantes; 11-Convites e confirmações via E-mail.
Criação de mecanismo na intranet para receber e controlar as confirmações de presença provenientes de clique no convite eletrônico a eventos solenes da SJDF.
Automação de inscrições, credenciamento, confirmação de presença, emissão de relatórios para todos os eventos da Seccional, incluindo os de capacitação.</t>
  </si>
  <si>
    <t>Facilitar a confirmação de presença para melhor controle do cerimonial e segurança.</t>
  </si>
  <si>
    <t>DIREF / SECOS / JF1 (2)
SEGEP / ASREP / TRF1 (2)
SEGEP / ASREP / TRF1 (1)
SEGEP / ASREP / TRF1 (4)
SEGEP / ASREP / Seções Judiciárias (5)
DIREF-DF / SEREP-DF / SJDF (23)
DIREF-AM / SECOS-AM / SJAM (32)
SECAD-MG / SEMAD-MG / SJMG (12)
SECOS-GO / JF1 (38)</t>
  </si>
  <si>
    <t>2
2
1
4
5
23
32
12
38</t>
  </si>
  <si>
    <t>ASCOM_051
ASREP_466
ASREP_467
ASREP_468
ASREP_469
ASREP_475
ASREP_486
ASREP_497
ASREP_502</t>
  </si>
  <si>
    <t>NC_083</t>
  </si>
  <si>
    <t>Desenvolvimento de Módulos do Sistema E-orçamento</t>
  </si>
  <si>
    <t>Desenvolver os módulos referentes ao planejamento orçamentário de forma apartada da atual estrutura do e-orçamento, mas com compartilhamento dos dados, das despesas continuadas e ordinárias, relativas a pessoal, benefícios, atividades (correntes e investimento, com módulo específico para veículos) e projetos.
Desenvolver os módulos referentes ao controle de custos de forma apartada da atual estrutura do e-orçamento, com compartilhamento dos dados, tais como: áreas de pessoal (folha, terceirizados e estagiário), patrimônio (consumo, bens móveis, imóveis, depreciação) , diárias e serviços em geral.
Desenvolver os módulos referentes a programação financeira de forma apartada da atual estrutura do e-orçamento, com compartilhamento dos dados, tais como: pessoal, custeio, exercícios anteriores, ajuda de custo, indenização de férias, precatórios/RPV, GRU, restos a pagar, GAJU e convênios,.
Desenvolver os módulos referentes a programação orçamentária de forma apartada da atual estrutura do e-orçamento, com compartilhamento dos dados, tais como: controle de pessoal requisitado, remoções, transparência e SIPES.
Remodelar os módulos já existentes da programação orçamentária.</t>
  </si>
  <si>
    <t>Garantir a adequada captação e elaboração de Proposta Orçamentária por meio de sistema informatizadoe aumentar a transparência relativa a Proposta Orçamentária</t>
  </si>
  <si>
    <t>SECOR / DIPLA / TRF1/JF1 (2)
SECOR / DICOC / TRF1/JF1 (6)
SECOR / DIPOF / TRF1/JF1 (11)
SECOR / DIPOR / TRF1/JF1 (4)
SECOR / DIPOR / TRF1/SJ1 (9)</t>
  </si>
  <si>
    <t>2
6
11
4
9</t>
  </si>
  <si>
    <t>SECOR_088
SECOR_091
SECOR_094
SECOR_096
SECOR_098</t>
  </si>
  <si>
    <t>Remodelar o sistema e-Orçamento e desenvolver os módulos de Planejamento Financeiro e Execução Financeira.</t>
  </si>
  <si>
    <t>NC_084</t>
  </si>
  <si>
    <t>Sistema de controle de terceirizadose estagiários</t>
  </si>
  <si>
    <t>Desenvolvimento de sistema web para controle e acompanhamento de pessoal terceirizado e estagiário na âmbito da Primeira Região</t>
  </si>
  <si>
    <t>Aumentar a transparência com relação a alocação de terceirizados e estagiários na Primeira Região e propiciar o melhor gerenciamento dessa mão-de-obra</t>
  </si>
  <si>
    <t>SECOR / DIPLA / TRF1/JF1 (1)</t>
  </si>
  <si>
    <t>SECOR_090</t>
  </si>
  <si>
    <t>Desenvolver novo Sistema de Gestão de Terceirizados na plataforma web.</t>
  </si>
  <si>
    <t>NC_085</t>
  </si>
  <si>
    <t>Desenvolvimento de Sistema para controle de diligências expedidas</t>
  </si>
  <si>
    <t>Desenvolver sistema para controle das orientações contábeis, verificando o atendimento e pendências.</t>
  </si>
  <si>
    <t>Acompanhar e promover a efetividades das correções de impropriedades que refletem nos balanços das unidades gestoras e no balanço geral da União.</t>
  </si>
  <si>
    <t>SECOR / DICOC / TRF1/JF1 (8)</t>
  </si>
  <si>
    <t>SECOR_093</t>
  </si>
  <si>
    <t>NC_086</t>
  </si>
  <si>
    <t>Sistema de gerenciamento de frotas de veículos</t>
  </si>
  <si>
    <t>Gerenciamento e controle da frota de veículos da SJAC.
Controle da frota ( Software sugeridos ENGEAM - SOFTTRUCK).</t>
  </si>
  <si>
    <t>Gerenciar e controlar a frota de veículos da SJAC</t>
  </si>
  <si>
    <t>NUASG / CEVIT / SJAC (8)
NUASG-RO / CEVIT-RO / SJRO (3)
SECAD/DISEG / SESEG / TRF1 / Seções (1)</t>
  </si>
  <si>
    <t>8
3
1</t>
  </si>
  <si>
    <t>SECAD_109
SECAD_198
SECAD_269</t>
  </si>
  <si>
    <t>Desenvolver novo Sistema de Transportes na plataforma web.</t>
  </si>
  <si>
    <t>NC_088</t>
  </si>
  <si>
    <t>Sistema SIREC</t>
  </si>
  <si>
    <t>Implantação do Sistema SIREC para a SSJFRM</t>
  </si>
  <si>
    <t>Melhoria na expedição de correspondências</t>
  </si>
  <si>
    <t>NUCAD / SESAP/FRM / SJGO / SSJ-FRM (31)</t>
  </si>
  <si>
    <t>SECAD_146</t>
  </si>
  <si>
    <t>NC_099</t>
  </si>
  <si>
    <t>Novo sistema de Prontuário Eletrônico</t>
  </si>
  <si>
    <t>Permitir que os serviços de saúde façam registros de atividades com mais eficácia e segurança da informação.
criação de duas abas no prontuário eletrônico: - ergonomia; e - acolhimento.
Permitir um acesso mais rápido ao sistema, melhoria dos relatórios, etc.
Melhorar a conexão entre o Prontuário Eletrônico e o SARH, uma vez que nem toda licença homologada em um fica registrada no outro, assim como adicionar um dispositivo no prontuário eletrônico que faça a contagem de dias de licença dentro do interstício do servidor, emitindo alerta quando alcançar o limite para homologação pelo perito singular.</t>
  </si>
  <si>
    <t>Ter a certeza do registro e a segurança. Ter a certeza de poder gerar relatórios fidedignos e ter a garantia de manutenção evolutiva</t>
  </si>
  <si>
    <t>SECBE / DISAO / TRF1 (1)
SECBE / DISAO/SESAO / TRF1 (1)
SECBE / DIASA / TRF1 (1)
SECGP / SEBES-AC / TRF1/JF1 (13)</t>
  </si>
  <si>
    <t>1
1
1
13</t>
  </si>
  <si>
    <t>SECBE_225
SECBE_222
SECBE_240
SECGP_517</t>
  </si>
  <si>
    <t>NC_100</t>
  </si>
  <si>
    <t>Novo sistema de Gestão de Saúde</t>
  </si>
  <si>
    <t>Permitir o registro definitivo e seguro dos dados no prontuário eletrônico; emitir relatórios fidedignos de absenteísmo e produtividade; construir um módulo específico para Junta Médica oficial; permitir a importação do Excel, todas vacinas aplicadas em um só comando; emissão de todos os relatórios por seccionais e subseções; viabilizar o estudo epidemiológico da saúde.</t>
  </si>
  <si>
    <t>Aumentar a produtividade, diminuindo o tempo de execução das tarefas; desburocratizar as atividades; cumprir com a confidencialidade das informações sigilosas.</t>
  </si>
  <si>
    <t>SECAD / NUBES / SJBA (1)</t>
  </si>
  <si>
    <t>SECBE_229</t>
  </si>
  <si>
    <t>NC_118</t>
  </si>
  <si>
    <t>Aprimoramento dos relatórios estatísticos</t>
  </si>
  <si>
    <t>Necessidade de disponibilização de relatórios estatísticos completos e confiáveis, com possibilidade de livre escolha de parâmetros pelo usuário</t>
  </si>
  <si>
    <t>Acompanhamento adequado do acervo e viabilização de triagem de processos por relatório</t>
  </si>
  <si>
    <t>GABIN_341</t>
  </si>
  <si>
    <t>NC_124</t>
  </si>
  <si>
    <t>Institucionalização da planilha confeccionada por servidor da TRMG que otimiza os trabalhos de inclusão em pauta/elaboração de sinopse/registro de julgados no e-CVD.</t>
  </si>
  <si>
    <t>Trata-se de planilha simples, desenvolvida no Sistema Excel com a utilização de macros.
Institucionalização da planilha confeccionada por servidor da TRMG, em Belo Horizonte, que otimiza os trabalhos de inclusão em pauta/elaboração de sinopse/registro de julgados no e-CVD.</t>
  </si>
  <si>
    <r>
      <rPr>
        <sz val="10"/>
        <color rgb="FF000000"/>
        <rFont val="Calibri"/>
        <family val="2"/>
        <charset val="1"/>
      </rPr>
      <t>A macro (planilha associada a automatiza9ao de fun96es) abrange a
pauta dos processos a serem julgados, automatizando a confec9ao da sinopse e a inser9o
dos votos no TRF1Doc que, ap6s assinados, serao registrados no e-CVD, dandocumprimento ao disposto no art. 347 do Provimento COGER 39, de 12/06/2009, com
reda9ao da Portaria COGER 66, de 16/i 2/2011.
Antes da macro, todo o trabalho era feito manualmente. A titulo de
exemplo, um servidor, com bons conhecimentos de informtica, gastaria, no minimo, um
minuto para inser9ao de cada voto no TRF1 Doc. Isso porque a tarefa abrange a inclusao do
processo no sistema, a c6pia do arquivo digital e a colagem do texto. Levando-se em conta
uma m6dia de 300 votos por sessao de julgamento, o servidor gastaria, certamente, um dia
de trabalho, somente para inser9ao dos votos no TRF1 Doc.
A macro foi implantada em todas as Relatorias das Turmas Recursais
da Seccional, bem como disponibilizada para todas as Seccionais da 1a Regio atraves da
Coordena9ao dos Juizados Especiais da ia Regio - COJEF, via projeto Melhora9</t>
    </r>
    <r>
      <rPr>
        <sz val="10"/>
        <color rgb="FF000000"/>
        <rFont val="Microsoft YaHei"/>
        <family val="2"/>
        <charset val="1"/>
      </rPr>
      <t xml:space="preserve">白 </t>
    </r>
    <r>
      <rPr>
        <sz val="10"/>
        <color rgb="FF000000"/>
        <rFont val="Calibri"/>
        <family val="2"/>
        <charset val="1"/>
      </rPr>
      <t>o no ano
de 2014. Ver PA/SEI 0018393-15.2015.4.01.8008</t>
    </r>
  </si>
  <si>
    <t>SECRETARIA / APORE / SJMG (1)
Turma Recursal / APORE / Subseção Judiciária de Juiz de Fora, 1ª Turma Recursal (6)</t>
  </si>
  <si>
    <t>1
6</t>
  </si>
  <si>
    <t>COJEF_372
COJEF_395</t>
  </si>
  <si>
    <t>Evoluir o sistema TRF1-Doc para que seja a única forma de produção, tramitação e publicação de documentos para processos físicos.</t>
  </si>
  <si>
    <t>NC_131</t>
  </si>
  <si>
    <t>Sistema de Gestão de Conhecimento por Unidade, com controle de acesso.</t>
  </si>
  <si>
    <r>
      <rPr>
        <sz val="10"/>
        <color rgb="FF000000"/>
        <rFont val="Calibri"/>
        <family val="2"/>
        <charset val="1"/>
      </rPr>
      <t xml:space="preserve">Estudar a viabilidade de uso de software livre, especializado em Gestão de Conhecimento, com controle de acesso </t>
    </r>
    <r>
      <rPr>
        <b/>
        <i/>
        <sz val="10"/>
        <color rgb="FF002060"/>
        <rFont val="Calibri"/>
        <family val="2"/>
        <charset val="1"/>
      </rPr>
      <t xml:space="preserve">por Unidade </t>
    </r>
    <r>
      <rPr>
        <i/>
        <sz val="10"/>
        <color rgb="FF002060"/>
        <rFont val="Calibri"/>
        <family val="2"/>
        <charset val="1"/>
      </rPr>
      <t>e utilização na Intranet</t>
    </r>
    <r>
      <rPr>
        <b/>
        <i/>
        <sz val="10"/>
        <color rgb="FF002060"/>
        <rFont val="Calibri"/>
        <family val="2"/>
        <charset val="1"/>
      </rPr>
      <t>.</t>
    </r>
    <r>
      <rPr>
        <i/>
        <sz val="10"/>
        <color rgb="FF002060"/>
        <rFont val="Calibri"/>
        <family val="2"/>
        <charset val="1"/>
      </rPr>
      <t xml:space="preserve"> Por exemplo, a Dokuwiki (https://www.dokuwiki.org/).</t>
    </r>
  </si>
  <si>
    <t>Uniformizar procedimentos, incentivar a troca de ideias entre unidades correlatas (manuais, boas práticas, planilhas eletrônicas) da primeira região. Manter página com atualizações do sistema da folha de pagamento.</t>
  </si>
  <si>
    <t>SECGP / SEPAS-AM / TRF1/JF1 (23)</t>
  </si>
  <si>
    <t>SECGP_527</t>
  </si>
  <si>
    <t>NC_133</t>
  </si>
  <si>
    <t>Banco de Sentenças de 1º Grau</t>
  </si>
  <si>
    <t>Implantação de repositório com as sentenças produzidas pela Justiça Federal da 1ª Região</t>
  </si>
  <si>
    <t>Oferecer à JF e à comunidade jurídica como um todo, um serviço de pesquisa unificada de sentenças produzidas pela JF1ªRegião</t>
  </si>
  <si>
    <t>COJUD / DIBIB / TRF1 (1)</t>
  </si>
  <si>
    <t>COJUD_431</t>
  </si>
  <si>
    <t>Desenvolver Sistema de Banco de Sentenças da JF1.</t>
  </si>
  <si>
    <t>NC_135</t>
  </si>
  <si>
    <t>Sistema Informatizado de Auditoria</t>
  </si>
  <si>
    <t>Sistema Informatizado de Auditoria para realização dos procedimentos de auditoria, desde a fase de planejamento até a fase de monitoramento, inclusive para uso das unidades auditadas.</t>
  </si>
  <si>
    <t>Padronizar os trabalhos de Auditoria na JF1 e otimizar o monitoramento das solicitações e recomendações de Auditoria.</t>
  </si>
  <si>
    <t>SECAU / SECAU / JF1 (1)
SECAD / NUTEC-MG / SJMG (12)</t>
  </si>
  <si>
    <t>Aprimorar o funcionamento do sistema de controles internos da Justiça Federal</t>
  </si>
  <si>
    <t>1
12</t>
  </si>
  <si>
    <t>SECOI_413
SECIN_602</t>
  </si>
  <si>
    <t>Implantar Sistema de Auditoria.</t>
  </si>
  <si>
    <t>NC_137</t>
  </si>
  <si>
    <t>Descentralizar o sistema SIATE permitindo que demandas relacionadas à Seção de Patrimonio sejam encaminhadas diretamente àquela. Se possível, desenvolver ou adquirir licença de software mais moderno para a gestão de serviços de manutenção.</t>
  </si>
  <si>
    <t>Permitir agilidade na solução dos problemas visto que os serviços não deverão ser direcionados para o Tribunal.</t>
  </si>
  <si>
    <t>Agilizar a solução dos problemas e otimizando o serviço</t>
  </si>
  <si>
    <t>NUASG / SESEG / SJPA (15)</t>
  </si>
  <si>
    <t>SECAD_188</t>
  </si>
  <si>
    <t>NC_065</t>
  </si>
  <si>
    <t>ELABORAÇÃO DE PROGRAMA/APLICATIVO QUE PERMITA LANÇAMENTO AUTOMÁTIVO DE MOVIMENTAÇÕES PROCESSUAIS</t>
  </si>
  <si>
    <t>EM CONFORMIDADE À FASE PROCESSUAL SEGUINTE, DENTRE AS QUAIS: INTIMAÇÃO, CONCLUSÃO, CONTRARRAZÕES, ETC.</t>
  </si>
  <si>
    <t>NUTUR / SECTU (4)</t>
  </si>
  <si>
    <t>COJEF_402</t>
  </si>
  <si>
    <t>Concluir a implantação do sistema PJe em toda a JF1 para todas as classes processuais, integrando com os demais sistemas em uso na JF1.
Migrar para o PJe e desativar os sistemas judiciais legados.</t>
  </si>
  <si>
    <t>NC_127</t>
  </si>
  <si>
    <t>Novo sistema de Gestão de Pessoas</t>
  </si>
  <si>
    <t>Mudança do sistema atual de gestão de pessoas para um sistema desenvolvido em uma plataforma tecnológica mais moderna para que seja mais eficaz.
Cedap: A implantação da Gestão por Competências da Justiça Federal da 1ª Região necessita de um sistema para melhor acompanhamento dos GAPs de competência dos servidores/unidades.
Sepag/AM: Atualizar o sistema atual de gestão de pessoas para sistema desenvolvimento em uma plataforma tecnológica mais moderna.
Sepag/AP Selep/AP Secap/AP Seder/AP: Atualizar o sistema atual de gestão de pessoas (folha de pagamento, cadastro de pessoal...)para sistema desenvolvimento em uma plataforma tecnológica mais moderna.
Sepag/MT Secap/MT Seder/MT: Novo sistema de Gestão de Pessoas, incluindo estagiários. Atualizar o sistema atual de gestão de pessoas para sistema desenvolvimento em uma plataforma tecnológica mais moderna.
Seder/TO: Atualizar o sistema atual de gestão de pessoas para sistema desenvolvimento em uma plataforma tecnológica mais moderna.
Atualizar o sistema atual de gestão de pessoas para sistema desenvolvimento em uma plataforma tecnológica mais moderna.</t>
  </si>
  <si>
    <t>Melhorar as funcionalidades e a usabilidade do sistema de gestão de pessoas.</t>
  </si>
  <si>
    <t>SECGP / CEDAP / TRF1/JF1 (3)
SECGP / CEDAP / TRF1/JF1 (1)
SECAU / SECAU / JF1 (10)</t>
  </si>
  <si>
    <t>3
1
10</t>
  </si>
  <si>
    <t>SECGP_507
SECGP_505
SECOI_422</t>
  </si>
  <si>
    <t>Implantar o Sistema de Gestão de Pessoas da Justiça Federal - SERH.</t>
  </si>
  <si>
    <t>NC_129</t>
  </si>
  <si>
    <t>Novo sistema de Pagamento de Pessoal</t>
  </si>
  <si>
    <t>Dipag: Atualizar o sistema atual de folha de pagamento de pessoas para sistema desenvolvimento em uma plataforma tecnológica mais moderna.
Sepag/AC: Atualizar o sistema atual de Folha de Pagamento ou adquirir novo Sistema, acrescentando mais ferramentas para cálculos de valores retroativos (referentes a meses anteriores), detalhando em demonstrativo os valores por competência; calcular contribuição previdenciária complementar; calcular e emitir relação de remuneração de contribuição.
Sepag/RO: 1) Frequentemente o sistema apresenta falhas em cálculos que já fazia corretamente exigindo conferência servidor a servidor, rubrica a rubrica.
2) Necessitamos que o sistema calcule diferenças de todas as rubricas, inclusive de exercícios anteriores, ref: progressões, AQ, férias gozadas parceladamente.
3) Necessitamos que o sistema calcule reajuste de pensões civis (CF , art. 40, §7º, EC-41/03).</t>
  </si>
  <si>
    <t>Dipag: Melhorar as funcionalidades e a usabilidade do sistema de folha de pagamento.
Sepag/RO: Agilidade no serviço, tendo em vista o aumento da quantidade de Servidores e serviços relacionados a estes, e a manutenção do quadro de pessoal de RH.</t>
  </si>
  <si>
    <t>SECGP / DIPAG / SEPAG / TRF1 / JF1 (9)</t>
  </si>
  <si>
    <t>SECGP_513</t>
  </si>
  <si>
    <t>NC_130</t>
  </si>
  <si>
    <t>Informatização do SIADES</t>
  </si>
  <si>
    <t>Viabilizar por meio de sistema informatizado o SIADES - SISTEMA DE AVALIAÇÃO E DESENVOLVIMENTO DE SERVIDORES.
Desenvolvimento ou aquisição de sistema para avaliação de desempenho dos servidores.
Atualmente o sistema de avaliação SIADES é feito por meio de um formulário impresso, consumindo, assim, inúmeras folhas de papel. Dessa forma, precisa ser substituído por um formulário eletrônico no qual interajam avaliador e avaliado.
Efetivar a avaliação/SIADES Digital/SEI ou SARH.</t>
  </si>
  <si>
    <t>Permitir que a avaliação funcional seja realizada por meio eletrônico, tornando-a mais ágil e eficiente.</t>
  </si>
  <si>
    <t>SECGP / SEDER-AC / TRF1/JF1 (10)
SECGP / SEDER-AP / TRF1/JF1 (26)
SECGP / SEDER-BA / TRF1/JF1 (28)</t>
  </si>
  <si>
    <t>10
26
28</t>
  </si>
  <si>
    <t>SECGP_514
SECGP_530
SECGP_532</t>
  </si>
  <si>
    <t>Implantar o sistema de RH da JF - SERH.</t>
  </si>
  <si>
    <t>NC_192</t>
  </si>
  <si>
    <t>Sistema de inventário de máquinas, ativos de rede, software</t>
  </si>
  <si>
    <t>Aquisição de software para monitorar os ativos de informática (computadores, impressoras, ativos de rede) e software</t>
  </si>
  <si>
    <t>Aprimorar o controle de ativos de TI</t>
  </si>
  <si>
    <t>SECIN_617</t>
  </si>
  <si>
    <t>Implantar solução de gestão de demandas de TI na JF1.</t>
  </si>
  <si>
    <t>NC_105</t>
  </si>
  <si>
    <t>Atendimento ao Artigo 3º Portaria PRESI 12/2015</t>
  </si>
  <si>
    <t>Viabilizar Sistema WEB SERVICE de transmissão das peças geradas no STF e no STJ, incluindo as COMARCAS, seguindo modelo criado pelo TRF da 5ª Região.</t>
  </si>
  <si>
    <t>Facilitar a transmissão eletrônica das peças geradas pelo STF e STJ,  que hoje são compactadas manualmente, de forma individualizada e enviadas pelo Malote Digital (Seções e Subseções) e gravados em mídia (CD/DVD) para as comarcas</t>
  </si>
  <si>
    <t>SECJU / COREC / TRF1 (1)</t>
  </si>
  <si>
    <t>SECJU_282</t>
  </si>
  <si>
    <t>JUNTAR COM NC_064</t>
  </si>
  <si>
    <t>NC_021</t>
  </si>
  <si>
    <t>Sistema de recebimento de confirmações de presença por meio de clique no convite eletrônico</t>
  </si>
  <si>
    <t>Criação de mecanismo na intranet para receber e controlar as confirmações de presença provenientes de clique no convite eletrônico a eventos solenes da SJDF.</t>
  </si>
  <si>
    <t>DIREF-BA / SETCOM-BA / SJBA</t>
  </si>
  <si>
    <t>ASCOM_037</t>
  </si>
  <si>
    <t>JUNTAR NC_081</t>
  </si>
  <si>
    <t>NC_046</t>
  </si>
  <si>
    <t>Sistema Kentatech - Permitir que o Secretário da Sessão de Julgamento proceda à publicação (arquivar virtualmente) da gravação da sessão ao final da sessão</t>
  </si>
  <si>
    <t xml:space="preserve"> criação de usuário do Sistema Kentatech DRS vinculado às Turmas Recursais da SJMG, a fim de que o Secretário da Sessão possa, sem a intervenção do setor de informática, proceder à publicação (arquivamento virtual) da gravação das sessões de julgamento. Atualmente, a publicação é feita por servidor da informática, que possui perfil de administrador. Todos os dias, após as sessões, é necessário contactar o setor de informática para proceder à publicação. porém, há casos em que as sessões se estendem a período posterior ao de atendimento pelo Setor de TI. Tal é necessário a fim de evitar a perda do audio, valendo ressaltar que o equipamento uti lizado é compartilhado com as Câmaras Previdenciárias. Registre-se, por fim, que não se pretende conceder perfil administrador ao Secretário da Sessão, mas veriificar a possibilidade de criação de um perfil que acesse, exclusivamente, os repositórios das 1ª, 2ª, 3ª e 4ª Turmas Recursais da SJMG. Nas varas não há necessidade de intervenção da Informática. Ver e-OSTI 2017380001014010140160000287</t>
  </si>
  <si>
    <t>COJEF_384</t>
  </si>
  <si>
    <t>NC_114</t>
  </si>
  <si>
    <t>Mecanismos de pesquisa de arquivo (w)</t>
  </si>
  <si>
    <t>Permitir acesso rápido aos documentos do gab</t>
  </si>
  <si>
    <t>Diminuir o tempo de execução das tarefas</t>
  </si>
  <si>
    <t>GABIN_330</t>
  </si>
  <si>
    <t>NC_058</t>
  </si>
  <si>
    <t>Sustentação</t>
  </si>
  <si>
    <t>Sustentação do Sistema Pje</t>
  </si>
  <si>
    <t>Aperfeiçoamento do Sistema Pje.
Melhoria nas formas de pesquisa e acesso aos processos no Pje.
Melhoria do fluxo de trabalho junto à rotina e pesquisa de prevenção precisam ser melhorados/implementados.
Necessidade urgente de adequação do PJE às demandas práticas verificadas no dia-a-dia, conforme levantamento que vem sendo feito por setores do TRF.
Inclusão dos processos recursais oriundos de comarca (justiça estadual) no e.jur ou no PJE.
Desenvolver no sistema Pje relatórios de produção individual do servidor para Permitir o acompanhamento da produtividade dos servidores.
Desenvolver no sistema Pje relatórios de produção individual do servidor.
Desenvolver no Pje funcionalidade de consulta com base no número do processo originário.
Homologação da versão atualizada do Pje e manutenção da validade sempre da versão mais atualizada.
Integração entre o PJe com os sistemas de precatório/RPV.</t>
  </si>
  <si>
    <t>maior eficiencia para localização e pesquisa dos processos.
maior fluidez e certeza quanto às informações prestadas acerca de eventual prevenção.
Impossibilidade de se trabalhar com um sistema já ultrapassado e que não mais pode ser desenvolvido e atualizado.</t>
  </si>
  <si>
    <t>CORIP / DIINF / TRF1 (1)
CORIP / DIANC / JF1 (1)
Presidência / GAB20 / TRF1 (N/I)
SECJU / DIRAD/CORIP / TRF1 (1)
NUCJU / SECLA / SJMA (N/I)
NUCJU / SECLA / SJMA (N/I)
NUCJU / SECLA / SJMA (N/I)
Presidência / GAB20 / TRF1 (N/I)
COREJ / DICAJ / TRF1 (7)</t>
  </si>
  <si>
    <t>1
1
N/I
1
N/I
N/I
N/I
N/I
7</t>
  </si>
  <si>
    <t>SECJU_289
SECJU_293
GABIN_337
SECJU_287
SECJU_302
SECJU_303
SECJU_304
GABIN_326
COREJ_462</t>
  </si>
  <si>
    <t>NC_145</t>
  </si>
  <si>
    <t>Implantar o Modelo Nacional de Interoperabilidade - MNI.</t>
  </si>
  <si>
    <t>Evolução dos sistemas judiciais que não serão extintos após implantação total do Pje para torná-los compatíveis com o MNI.</t>
  </si>
  <si>
    <t>Propiciar interligação de sistemas externos com os sistemas do TRF1 por meio do padrão de interoperabilidade definido pelo CNJ.</t>
  </si>
  <si>
    <t>SECIN_552</t>
  </si>
  <si>
    <t>NC_055</t>
  </si>
  <si>
    <t>Sustentação do Sistema eAVS</t>
  </si>
  <si>
    <t>Realizar os ajustes necessários no sistema eAVS para permitir o seu uso por todas as unidades da JF1.
Implantação do sistema eAVS em toda a JF1.
Realizar os ajustes necessários no sistema Eavs para permitir o seu uso por parte da SJGO.</t>
  </si>
  <si>
    <t>Aumentar a facilidade, flexibilidade e controle das viagens a serviço</t>
  </si>
  <si>
    <t>NUCAD / SEVIT / SJGO (20)
SECAD / NUCAF / SJMG (6)</t>
  </si>
  <si>
    <t>20
6</t>
  </si>
  <si>
    <t>SECAD_133
SECAD_168</t>
  </si>
  <si>
    <t>Desenvolver novo Sistema de Controle de Viagens a Serviço para atender a toda a JF1.</t>
  </si>
  <si>
    <t>NC_056</t>
  </si>
  <si>
    <t>Sustentação do Sistema SICAM</t>
  </si>
  <si>
    <t>Melhorar a funcionalidade do sistema SICAM, que vem apresentando problemas constantemente.
Aperfeiçoar o sistema, que ultimamente vem apresentando erro no momento da geração de relatórios obrigatórios e na execução de algumas rotinas básicas, como desfazer Termos de Responsabilidade.
Otimizar as várias rotinas que são realizadas no Sistema SICAM que não está gerando as informações.
Evolução do sistema para linguagem mais moderna, integração com Sei, com modulo de contratos, extração de relatório em excel alem de pdf.
Aperfeiçoamento de rotinas e relatórios existentes no sistema SICAM.
Descentralizar o atendimento das solicitações de serviços de TI referentes ao sistema SICAM, para que as manutenções sejam realizadas pelos técnicos na Seção Judiciária.</t>
  </si>
  <si>
    <t>Evitar atrasos na execução dos serviços.
Melhoria na comunicação do Sistema SICAM com as novas rotinas implantadas pelo Sistema SEI.
Sistema administrativo integrado de materiais e patrimônio desde o pedido de compra até o desfazimento.</t>
  </si>
  <si>
    <t>NUCAF / SEPAT / SJPA (12)
NUCAF / SELIT / SJPA (13)
SECAD / DIMAP / TRF1/JF1 (1)
NUCAF / SEMAP / SJAC (3)
NUCAF / SEPAT / SJPA (14)</t>
  </si>
  <si>
    <t>12
13
1
3
14</t>
  </si>
  <si>
    <t>SECAD_185
SECAD_186
SECAD_272
SECAD_106
SECAD_187</t>
  </si>
  <si>
    <t>Evoluir o Sistema de Aquisição e Controle de Bens e Serviços - SICAM</t>
  </si>
  <si>
    <t>NC_060</t>
  </si>
  <si>
    <t>Sustentação do Sistema Sei</t>
  </si>
  <si>
    <t>Pesquisa de jurisprudência no SEI. Necessidade de adequação do SEI, a fim de viabilizar a pesquisa de jurisprudência, principalmente administrativa.
Pesquisa de jurisprudência administrativa. Necessidade de unificação e atualização de pesquisa de jurisprudência administrativa, a fim de viabilizar a consulta, em um só local, de processos julgados antes e depois do SEI.
Melhoria das funcionalidades do SEI, no tocante a edição de texto. Aperfeiçoar a edição de texto do sistema SEI.
Permitir a consulta no Sei de processos de Carta Precatórias através do número do processo originário e do nº da carta precatória.
Adequação do Sistema para utilização de tramitação administrativa de Carta Precatória.
Emissão de relatório de processos de Cartas Precatórias recebidas e geradas.
Aprimoramento do Sistema Sei para distribuição dos mandados.
Efetividade na assinatura digital no SEI. Diversos órgãos públicos e bancos recusam documentos eletrônicos emitidos e assinados pelo SEI quando envolve transações financeiras. Atualmente o módulo de assinatura digital no SEI não funciona, algo que vem se arrastando a meses.</t>
  </si>
  <si>
    <t>Imprescindibilidade do acesso à ampla e facilitada consulta à jurisprudência.
Melhoria da funcionalidade e otimização do tempo demandado na elaboração das informações.</t>
  </si>
  <si>
    <t>Presidência / GAB20 / TRF1 (N/I)
Presidência / GAB20 / TRF1 (N/I)
SECAU / SECAU / JF1 (18)
NUCJU / SECLA / SJMA (N/I)
NUCJU / SECLA / SJMA (N/I)
NUCJU / SECLA / SJMA (N/I)
NUCJU / CEMAN / SJMA (3)</t>
  </si>
  <si>
    <t>N/I
N/I
18
N/I
N/I
N/I
3
35</t>
  </si>
  <si>
    <t>GABIN_338
GABIN_339
SECOI_430
SECJU_308
SECJU_309
SECJU_310
SECJU_314
SECGP_539</t>
  </si>
  <si>
    <t>Migrar para o SEI os processos do Sistema de Gerenciamento e Controle de Documentos e Processos Administrativos Digitais - e-Sisad e desativar o sistema.</t>
  </si>
  <si>
    <t>NC_097</t>
  </si>
  <si>
    <t>Integração do sistema Benner com o sistema de SARH (ou sistema que porventura substitua) e o SEI</t>
  </si>
  <si>
    <t>Existem diversos procedimentos que devem ser produzidos no Benner e reproduzidos nos outros sistemas, ocasionando retrabalho para toda a Área de RH.</t>
  </si>
  <si>
    <t>Agilidade no serviço, tendo em vista o aumento da quantidade de Servidores e serviços relacionados a estes, e a manutenção do quadro de pessoal de RH.</t>
  </si>
  <si>
    <t>NUCRE / SEBES / SJRO (1)</t>
  </si>
  <si>
    <t>SECBE_220</t>
  </si>
  <si>
    <t>NC_101</t>
  </si>
  <si>
    <t>Melhorias no e-prosocial</t>
  </si>
  <si>
    <t>Integração entre o sistema de cadastro do PRO-SOCIAL(BENNER) e as rotinas de cadastros no sistema de Gestão de Pessoas ,para que os dados similares, atualizados em um deles seja automaticamentet destacado no outro.Ex: Lotação, dados bancários, estado civil, endereço, dependentes, etc.
Facilitar, no que for possível a interatividade entre os sistemas e-prosocial e SEI</t>
  </si>
  <si>
    <t>Melhorar as funcionalidades e a usabilidade dos sistemas BENNER e gestão de pessoas.</t>
  </si>
  <si>
    <t>SECAD / NUBES / SJBA (2)
SECGP / SEBES-AC / TRF1/JF1 (15)</t>
  </si>
  <si>
    <t>2
15</t>
  </si>
  <si>
    <t>SECBE_230
SECGP_519</t>
  </si>
  <si>
    <t>NC_104</t>
  </si>
  <si>
    <t>Adequação dos sistemas para viabilizar a utilização de assinatura eletrônica em todos os documentos produzidos pelos sistemas do Tribunal, notadamente o JURIS</t>
  </si>
  <si>
    <t>Viabilizar o pedido reiteradamente realizado no sentido de possibilitar a assinatura eletrônica em documentos produzidos no juris, que atualmente só recebe assinatura manual</t>
  </si>
  <si>
    <t>Melhoria na produtividade e utilização dos sistemas</t>
  </si>
  <si>
    <t>SECJU / CTUR1 / TRF1 (1)</t>
  </si>
  <si>
    <t>SECJU_277</t>
  </si>
  <si>
    <t>NC_108</t>
  </si>
  <si>
    <t>Aprimoramento do Sistema Edigitalizador</t>
  </si>
  <si>
    <t>Reduzir os problemas de inoperância do sistema, que tem sido uma constante</t>
  </si>
  <si>
    <t>Otimização do serviço de digitalização e inserção de petições no EJur</t>
  </si>
  <si>
    <t>NUCJU / CEDIJ / SJMA</t>
  </si>
  <si>
    <t>SECJU_315</t>
  </si>
  <si>
    <t>NC_119</t>
  </si>
  <si>
    <t>Melhoria no sistema AJG</t>
  </si>
  <si>
    <t>Realizar ajustes necessários no Sistema AJG para permitir melhor desempenho e gerenciamento dos cadastros dos profissionais e resolução de problemas relacionados.</t>
  </si>
  <si>
    <t>Diminuir o encaminhamento de demandas a TI, mediante a resolução do problema.</t>
  </si>
  <si>
    <t>COJEF-AM / NUCOD / SJAM (3)</t>
  </si>
  <si>
    <t>COJEF_351</t>
  </si>
  <si>
    <t>NC_132</t>
  </si>
  <si>
    <t>Sustentação PrecWeb</t>
  </si>
  <si>
    <t>Emissão, via precweb, de ofício de retorno de depósito e/ou saque - Implantação no precweb da funcionalidade de emissão automática às Varas requisitantes dos pagamentos de ofício resposta do TRF1 informando o depósito e/ou o saque do valor requeirdo.
Emissão de certidão de 'nada consta' online de débitos de precatório, por devedor Estadual ou Municipal - Disponiblizar no site do TRF1 a emissão de 'nada consta' de devedor de precatório para Estados e/ou Municípios.
Emissão de certidão de 'objeto e pé' no sistema de precatórios/rpv relativo à situação das requisições de pagamento cadastradas - Disponiblizar no site do TRF1 a emissão de certidão de 'objeto e pé' para a parte interessada.</t>
  </si>
  <si>
    <t>Ampliar as funcionalidades do precweb e automatizar a rotina de informação das requisições de pagamentos às Varas.</t>
  </si>
  <si>
    <t>COREJ / DIREP / TRF1 e Seções (4)
COREJ / DIREP / TRF1 (5)
COREJ / DIREP / TRF1 (6)</t>
  </si>
  <si>
    <t>Agilizar os trâmites judiciais no cumprimento do julgado</t>
  </si>
  <si>
    <t>4
5
6</t>
  </si>
  <si>
    <t>COREJ_458
COREJ_459
COREJ_460</t>
  </si>
  <si>
    <t>Concluir a implantação do sistema e-PrecWeb e evoluí-lo.</t>
  </si>
  <si>
    <t>NC_057</t>
  </si>
  <si>
    <t>Sustentação do Sistema JURIS</t>
  </si>
  <si>
    <t>Criação de rotinas no JURIS que permita a tramitação de processos dentro da CORIP, em substituição a pasta W.
Otimização da pesquisa de prevenção, relacionada a menor interferência do usuário e maior ingerência do próprio sistema, com melhor aproveitamento de informações; recuperação de dados da 1ª instância; restrição de acesso a dados de processos sigilosos/segredo de justiça.
Implementar na Rotina JURIS PRFCO08 Processos e Movimentações por Petição localizada no segunte caminho - processual/consulta/processos e movimentações por petição, a coluna de movimentação interna do setor (antiga rotina gabinete), assim como na Rotina JURIS PRFCO06 Petições e Movimentações por Processo, caminho - processual/consulta/Petições e Movimentações por Processo. Incuir campo de deslocamento interno na rotina de consulta por petição (Relatório PRFCO08).
Efetivação da gestão documental no Tribunal e seccionais com a criação de ferramentas nos sistemas Juris e Sispra que permitam a inclusão de tabelas de temporalidade para emissão de relatórios de assunto para o descarte de processos físicos judiciais e administrativos definitivamente arquivados.</t>
  </si>
  <si>
    <t>Maior confiabilidade, rapidez e segurança na tramitação dos processos; maior eficiencia para localização e pesquisa dos processos; confiabilidade e diminuição do tempo de autuação, sem retrabalho, e segurança no trato de informações sigilosas.</t>
  </si>
  <si>
    <t>CORIP / DIINF / TRF1 (1)
CORIP / DIANC / JF1 (1)
SECJU / COREC / TRF1 (3)
COJUD / DIAMI / TRF1 (2)
SECJU / CTUR1 / TRF1</t>
  </si>
  <si>
    <t>1
1
3
2
3</t>
  </si>
  <si>
    <t>SECJU_288
SECJU_292
SECJU_284
COJUD_432
SECJU_278</t>
  </si>
  <si>
    <t>NC_061</t>
  </si>
  <si>
    <t>Sustentação do Sistema e-Cint</t>
  </si>
  <si>
    <t>Alteração do cadastramento do advogado no e-cint.  Selecionar num único item, automaticamente, Vara-JEF/Turma Recursal.  Atualmente o advogado pode escolher a origem Varas JEF E/OU TR-urma Recursal. Quando deveria ser uma única opção (Varas JEF/TR). A resolução PRESI CENAG n. 5 (art. 2º, §2º) oferece 3 opções: 1º grau, Juizados  Especiais Federais E nas Turmas Recursais, e no 2º Grau. Porém, o sistema oferece 4 opções, desedobrando o JEF em Vara e TR, o que destoa da normatização e dos princípios norteadores desse microssistema. Ver e-SOSTI 2017380001014010140160000231</t>
  </si>
  <si>
    <t>SECRETARIA / NUTUR-MG / Turmas Recursais (4)</t>
  </si>
  <si>
    <t>COJEF_375</t>
  </si>
  <si>
    <t>NC_062</t>
  </si>
  <si>
    <t>Sustentação do Sistema JEF-VIRTUAL</t>
  </si>
  <si>
    <t>Permitir a criação de "caixas sistema" pela Turma Recursal, que podem ser utilizadas, vistas e com possibilidade de movimentação/tramitação de processos vinculados a todas as 16 lotações existentes. Hoje o Sistema permite criação de caixas de tramitação localmente, em relatorias específicas. Essa rotina permitiria a aglomeração dos acervos das 12 relatorias em um para a Secretaria que é única.
Criação de campo específico para visualização do CPF da parte na tela de TRAMITAÇÃO no momento de fazer o e-Cint, indispensável para a realização do procedimento. Criar um campo, como já existe JUIZ; ADVOGADO DO AUTOR, ASSUNTO, CLASSE... Assim seria possível identificar os processos em que a parte está com o CPF em branco e possibilitar, previamente, a correção dos dados do processo. A ausência desse campo, faz com que a rotina de e-CINT seja interrompida, assim que identificado um processo do lote, em que a parte não tem o CPF preenchido.
Permitir a redistribuição para a mesma Turma Recursal em caso de impedimento de algum dos Relatores e de prevenção da TR.
Alterar a rotina para permitir a identificação/apensamento de processos conexos remetidos à Turma Recursal. Não há rotina no sistema que identifique a conexão, com reflexos na prevenção. Acontece de processos conexos apensos na origem, em razão da impossibilidade de remessa em conjunto, serem distribuídos a Relatores diversos, porque é necessário o desapensamento para envio à Turma Recursal. Problema que, quando identificado, demanda nova redistribuição.
Desenvolver a funcionalidade de relatório de números de processos do JEF Virtual pendentes de distribuição.
Desenvolver a funcionalidade de visualização do processo por rolagem única no JEF Virtual.
Aprimoramento no carregamento das informações da Caixa de Triagem no Sistema do JEF Virtual; Melhorias no Sitema de forma que o número elevado de documentos na Caixa de Triagem não diminua a velocidade de carregamento das informações.
Aprimoramento no Sistema Jef Virtual; Melhorias na expedição de relatório de prevenção, que tem passado por constantes travamentos.
CRIAÇÃO DE MOVIMENTAÇÕES PROCESSUAIS NOS SISTEMAS ORACLE E JEF/VIRTUAL PARA ATENDER OS SEGUINTES ATOS PROCESSUAIS: interposição de agravo para TNU, agravo para TRU e agravo interno; decisão mandando redistribuir o processo para novo Relator encadeando com conclusos para julgamento; (NUTUR / SECRETARIA / SJMA)).
O JEFVIRTUAL E ORACLE NECESSITAM DE MOVIMENTAÇÕES EXCLUSIVAS DAS TR. Exemplificando: Agravo interposto contra inadimissibilidade de incidente de uniformização; Recurso de medida cautelar Interposto: efeito suspensivo concedido; não concedido; etc.
IMEDIATA IMPLANTAÇÃO JEF VIRTUAIS NAS SUBSEÇÕES.</t>
  </si>
  <si>
    <t>Possibilidade de tramitação de processos em lote.
Respeito às normas de prevenção, identidade física do juiz, dentre outros.</t>
  </si>
  <si>
    <t>SECRETARIA / NUTUR-MG / Turmas Recursais (5)
SECRETARIA / NUTUR-MG / JF1 (7)
SECRETARIA / NUTUR-MG / Turmas Recursais (8)
SECRETARIA / NUTUR-MG / Turmas Recursais (10)
NUCJU / SECLA / SJMA (N/I)
NUCJU / SECLA / SJMA (N/I)
NUCJU / SECLA / SJMA (N/I)
NUCJU / SECLA / SJMA (N/I)
NUTUR / SECRETARIA / SJMA (4)
NUTUR / SECTU (5)
NUTUR / SECTU/GAB (1)</t>
  </si>
  <si>
    <t>5
7
8
10
N/I
N/I
N/I
N/I
4
5
1</t>
  </si>
  <si>
    <t>COJEF_376
COJEF_378
COJEF_379
COJEF_381
SECJU_305
SECJU_306
SECJU_311
SECJU_312
COJEF_370
COJEF_403
COJEF_400</t>
  </si>
  <si>
    <t>NC_063</t>
  </si>
  <si>
    <t>Melhoria na manutenção dos sistemas em geral (JEF Virtual, Pje, E-jur etc).</t>
  </si>
  <si>
    <t>Tratamento dos erros nos sistemas de forma mais célere.</t>
  </si>
  <si>
    <t>Melhoria na manutenção dos sistemas a fim de que não haja interrupção de acesso.</t>
  </si>
  <si>
    <t>NUCJU / SECAJ / SJMA (4)</t>
  </si>
  <si>
    <t>SECJU_299</t>
  </si>
  <si>
    <t>NC_107</t>
  </si>
  <si>
    <t>Sustentação Sistema Processual (Oracle)</t>
  </si>
  <si>
    <t>Permitir consulta dos servidores ao sistema de maneira que possa identificar processos nos quais o réu é sigiloso .
Sistema Oracle - Erro de encadeamento.Permitir o lançamento da fase 5150-15 quando do retorno do processos dos CECON.
Sistema Oracle - a rotina de apensamento de processos no Sistema ORACLE limita-se ao registro do processo apensado, impossibilitando a identificação do processo principal. Ver e-SOSTI N. 2016380001014010140160000142, baix.
O JEFVIRTUAL E ORACLE NECESSITAM DE MOVIMENTAÇÕES EXCLUSIVAS DAS TR. Exemplificando: Agravo interposto contra inadimissibilidade de incidente de uniformização; Recurso de medida cautelar Interposto: efeito suspensivo concedido; não concedido; etc.
oracle - criar uma ferramenta para a localização da matéria afeta aos processos sobrestados quando do lançamento da fase 5830.
oracle - desenvolver rotina que possibilite a consolidação dos dados estatísticos dos 3 relatores em relatório único.
oracle - desenvolver rotina que possibilite a vinculação de feitos ao Presidente da Turma, nos casos de sua competência.</t>
  </si>
  <si>
    <t>Maior celeridade na identificação de processos sigilosos, atividade que demanda um tempo razoável</t>
  </si>
  <si>
    <t>NUCJU / SECLA / SJMA (N/I)
SECRETARIA / NUTUR-MG / SJMG (9)
SECRETARIA / NUTUR-MG / Tumas Recursais - MG (11)
NUTUR / SECTU (5)
Turma Recursal / NUTUR / Subseção Judiciária de Juiz de Fora, 1ª Turma Recursal (N/I)
Turma Recursal / NUTUR / Subseção Judiciária de Juiz de Fora, 1ª Turma Recursal (7)
Turma Recursal / NUTUR / Subseção Judiciária de Juiz de Fora, 1ª Turma Recursal (8)</t>
  </si>
  <si>
    <t>N/I
9
11
5
N/I
7
8</t>
  </si>
  <si>
    <t>SECJU_307
COJEF_380
COJEF_382
COJEF_403
COJEF_399
COJEF_396
COJEF_397</t>
  </si>
  <si>
    <t>NC_120</t>
  </si>
  <si>
    <t>Melhoria no sistema e-proc</t>
  </si>
  <si>
    <t>Realizar ajustes no Sistema e-proc, na opção peticionamento eletrônico, com inserção de modelos de atermação utilizados no JEF, com campos com macros para facilitar e possibilitar o preenchimento por jurisdicionados desassistidos</t>
  </si>
  <si>
    <t>Possibilitar a atermação por jurisdicionado desassistido pela internet, reduzindo custos com pessoal e material.</t>
  </si>
  <si>
    <t>COJEF-AM / NUCOD / SJAM (1)</t>
  </si>
  <si>
    <t>COJEF_353</t>
  </si>
  <si>
    <t>NC_059</t>
  </si>
  <si>
    <t>Sustentação do Sistema SCJF</t>
  </si>
  <si>
    <t>Implementação de novas funcionalidades de cálculo no Sistema de Cálculos da Justiça Federal (SCJF).
Mapeamento das necessidades de cálculo junto às Seções Judiciárias para criação de novas funcionalidades dentro do Sistema de Cálculos da Justiça Federal (SCJF).
Atender à demanda do CJF para que o SCJF seja programado em linguagem web.
O SCJF necessita de constante manutenção e desenvolvimento, no intuito de abranger todos os tipos de cálculos existentes na Justiça Federal.
Integração entre o Sistema de Cálculos da Jusitça Federal com os sistemas de precatório/RPV.</t>
  </si>
  <si>
    <t>Otimização do SCJF para melhorar a sua usabilidade e agilizar a confecação de cálculos.</t>
  </si>
  <si>
    <t>NUCJU / SECAJ / SJMA (3)
COREJ / DICAJ / TRF1 e Seções (2)
COREJ / DICAJ / TRF1 e Seções (1)
COREJ / DICAJ / TRF1 e Seções (3)</t>
  </si>
  <si>
    <t>3
2
1
3</t>
  </si>
  <si>
    <t>SECJU_298
COREJ_464
COREJ_463
COREJ_461</t>
  </si>
  <si>
    <t>Evoluir o Sistema de Cálculos da Justiça Federal - SCJF</t>
  </si>
  <si>
    <t>NC_096</t>
  </si>
  <si>
    <t>Melhorias no sistema SARH</t>
  </si>
  <si>
    <t>Melhorar o atual sistema SARH, de forma a permitir que o referido sistema faça uma crítica quando o servidor atingir o número máximo de dias de licença dentro dos seus interstícios, com o fim de facilitar a realização de Juntas Médicas para homologações de licenças muito extensas. Atualmente esse controle é feito por planilha paralela.
Melhorar a conexão entre o Prontuário Eletrônico e o SARH, uma vez que nem toda licença homologada em um fica registrada no outro, assim como adicionar um dispositivo no prontuário eletrônico que faça a contagem de dias de licença dentro do interstício do servidor, emitindo alerta quando alcançar o limite para homologação do perito singular.
Sebes/AC: Melhorar o atual sistema SARH, de forma a permitir que o referido sistema faça uma crítica quando o servidor atingir o número máximo de dias de licença dentro dos seus interstícios, com o fim de facilitar a realização de Juntas Médicas para homologações de licenças prolongadas. Atualmente esse controle é feito por planilha paralela.
Seder/BA:Possibilitar o preenchimento das folhas de frequência dos estagiários eletronicamente no SARH
Selep/RO: Inserir rotina de cadastro de "banco de horas", tal como o de compensação de recesso forense, por exemplo. O servidor marca a data/horário pretendido no SARH, a chefia imediata autoriza, e o Cadastramento de Pessoal confirma, inserindo o número do documento SEI onde está a comprovação das horas trabalhadas.
Sebes/RO: Integração do sistema Benner com o sistema de SARH (ou sistema que porventura substitua) e o SEI. Existem diversos procedimentos que devem ser produzidos no Benner e reproduzidos nos outros sistemas, ocasionando retrabalho para toda a Área de RH.
Secap/RO: Automatização da emissãode Certidões pra aposentadoriano SARH (ou sistema que porventura o substitua)
Nucre/RO: Trabalhabilidade dos documentos criados no SARH (ou sistema que porventura o substitua).
Implementar ferrramentas de melhorias no Sistema de Recursos Humanos, possibilitando a leitura do tempo de licença para tratamento de saúde durante a vida funcional e suas implicações como auxílio-alimentação e férias.</t>
  </si>
  <si>
    <t>Aumentar a facilidade no controle do absenteísmo.</t>
  </si>
  <si>
    <t>NUCRE / SEBES / SJAC (1)
NUCRE / SEBES / SJAC (1)
SECGP / Sebes/AC / Seder/BA / Selep/RO / Sebes/RO / Secap/RO / Nucre/RO (11)
SECGP / SELEP-AC / TRF1/JF1 (12)</t>
  </si>
  <si>
    <t>1
1
11
12</t>
  </si>
  <si>
    <t>SECBE_215
SECBE_216
SECGP_515
SECGP_516</t>
  </si>
  <si>
    <t>NC_102</t>
  </si>
  <si>
    <t>Atualização, melhoria e evolução do sistema  E-AVS</t>
  </si>
  <si>
    <t>inclusão de novos procedimentos no e-AVS, evolução fazer interface com outros sistemas (ceo e SEI), melhoria das inconsistências apresentadas</t>
  </si>
  <si>
    <t>agilizar os procedimentos e facilitar a utilização pelos usuários, produzir relatórios gerenciais mais confiaveis, atender com presteza e agilidade aos usuários do sistema</t>
  </si>
  <si>
    <t>SECAD / DIEFI / TRF1 e Seccionais</t>
  </si>
  <si>
    <t>SECAD_265</t>
  </si>
  <si>
    <t>JUNTAR COM NC_055 (Eavs)</t>
  </si>
  <si>
    <t>NC_103</t>
  </si>
  <si>
    <t>Disponibilizar sistemas utilizados em modo de treinamento para viabilizar o ensino aos usuários sem os riscos da utilização do sistema em produção</t>
  </si>
  <si>
    <t>sistemas modelo - JURIS, GPD, PJE, PUBLICAÇÃO, entre outros</t>
  </si>
  <si>
    <t>Para viabilizar a melhor utilização do sistema, incrementando a produtividade</t>
  </si>
  <si>
    <t>SECJU / CTUR1 / TRF1 (2)</t>
  </si>
  <si>
    <t>SECJU_276</t>
  </si>
  <si>
    <t>NC_095</t>
  </si>
  <si>
    <t>Melhoria na instabilidade apresentada pelo Sistema CITSAÚDE</t>
  </si>
  <si>
    <t>O sistema CITSAÚDE é utilizado para homologação de atestados e registro de informações médicas, psicológicas e odontológicas dos magistrados e servidores da Seccional.
Melhoria na instabilidade apresentada pelo Sistema CITSAÚDE.
O sistema CITSAÚDE é utilizado para homologação de atestados e registro de informações médicas, psicológicas e odontológicas dos magistrados e servidores da Seccional.</t>
  </si>
  <si>
    <t>Atualmente o sitema CITSAÚDE tem apresentado quedas e instabilidades recorrentes em seu funcionamento, bem como dificuldades na anexação de documentos o que vem acarretando atraso e retrabalho da equipe de saúde deste NUBES.</t>
  </si>
  <si>
    <t>SECAD / NUBES / SJMG (1)
SECGP / SECAD-MG / TRF1/JF1 (34)</t>
  </si>
  <si>
    <t>1
34</t>
  </si>
  <si>
    <t>SECBE_213
SECGP_538</t>
  </si>
  <si>
    <t>NC_054</t>
  </si>
  <si>
    <t>Sustentação do Sistema SAAF</t>
  </si>
  <si>
    <t>Realizar os ajustes necessários no sistema SAAF - Proporcionar maior acesso e controle a informações relativas a terceirizados</t>
  </si>
  <si>
    <t>Automatizar o controle da planilha de terceirizados incluída mensalmente no Portal da Transparência</t>
  </si>
  <si>
    <t>SECAD-BA / SEMAD-BA / SJBA (4)</t>
  </si>
  <si>
    <t>SECAD_121</t>
  </si>
  <si>
    <t>Outsourcing de Impressão (continuação)</t>
  </si>
  <si>
    <t>01 SCANNER para digitalização de documentos medicos (SECAD / NUBES / SJMG).
01 Scanner de mesa (NUCRE / SEBES / SJAC).
Um Scanner de alta velocidade (NUCRE / SEBES / SJRO).
01 Scanner de mesa (NUCAD / SEBES / SJRR).
Aquisição de 04 (QUATRO) digitalizadores de mesa com recurso de OCR (SECAD / NUBES / SJPA).
4 Scanner de Mesa com recurso Duplex (SECAD / SEBES / SJAM ).
1 impressora de cartão (SECAD / NUBES / SJGO).
Aquisição de 02 (dois) digitalizadores de mesa (NUCRE / SEBES / SJPI ).
02 SCANNERS de alta velocidade (SECAD / NUBES-MG / SJDF).
Scanner duplex de 70 ppm, com configuração igual ou superior ao de tombo 58425 (SECAD / DICAD / TRF1).
01 scanner de alta resolução (SECAD / DIMAP / TRF1).
Acréscimo de 2 scanner - "Modelos similar ao brother ADS-200 ou Avision 2280E, ou alternativamente pelo Tombo modelo nº 0046" (GAB12 / SECRETARIA ).
3 scanners, para a contadoria do JEF (COJEF-AM / NUCOD / SJAM).
1 Scanner (NUTUR / SECRETARIA / SJMA).
2 scanners compativel com o JEFVIRTUAL. O atual equipamento não é competível com o JEFVIRTUAL. O formato dos arquivos "tif" é muito "pesado" e não permite a visualização sem uma aplicativo específico. Precisamos de equipamento que converta o ducmneto digitalizado diretamente no processo em formato PDF (NUCOD-PA / ATERMAÇÃO / SJPA).
02 Scanners (COJEF-PI / NUCOD / SJPI).
1 scanner manual/portátil específico para livros e revistas (Cojud / Sebib-DF / SJDF).
1 scanner de mesa específico para livros e revistas (Cojud / Sebib-DF / SJDF).
1 scanner manual/portátil específico para livros e revistas (Cojud / Sebib-BA / SJBA).
1 scanner de mesa específico para livros e revistas (Cojud / Sebib-BA / SJBA).
1 scanner de mesa específico para livros e revistas (Cojud / Sebib-MA / SJMA).
1 scanner de mesa específico para livros e revistas (Diref / Sebib-PI / SJPI).
Sebes/AC: 01 scanner de mesa. Secap/AM: 2 unidades, tamanho A4, com capacidade de digitalizar documentos pequenos individuais e multiplas folhas soltas. Sepag/AM: 1 Scanner de Mesa com recurso Duplex. Nubes/MG: 01 SCANNER. Secap/MT Seder/MT Selep/MT: 2 scanners que produzam documento pesquisável. Secap/PA: 2 SCANNER. Sepag/PA: 1 scanner. Sebes/RO: 1 Scanner de alta velocidade (SECGP / JF1).
Impressora de cartãoi pvc crachá (SECAD / SESVI / TRF1 / SESVI).
2 (duas) impressoras especiais para impressão colorida em crachás de identificação (NUCAD / SEVIT / SJGO).
1 Plotter para grandes formatos (até tamanho A1) (NUCAD / SESEG / SJGO).
Aquisição de Plotters para  suprir as necessidades da área de engenharia do TRF1 para impressão de projetos de arquitetura e engenharia em grandes formatos, no padrão A2, A1 e A0 (SECAD / DIENG / TRF1).
04 impressoras de código de barras (CORIP / DIINF / TRF1).
01 (uma) impressora que permitir que as etiquetas de bens patrimoniais sejam geradas na propria Seção de Administração de Patrimônio (NUCAF / SEPAT / SJPA ).
01 Impressora de Cartão de Atendimento (NUCRE / SEBES / SJRO).
01 Impressora de Cartão de Atendimento (SECAD/NUCRE / SEBES).</t>
  </si>
  <si>
    <t>SECAD / NUBES / SJMG (4)
NUCRE / SEBES / SJAC (4)
NUCRE / SEBES / SJRO (4)
NUCAD / SEBES / SJRR (4)
SECAD / NUBES / SJPA (4)
SECAD / SEBES / SJAM (4)
SECAD / NUBES / SJGO (4)
NUCRE / SEBES / SJPI (4)
SECAD / NUBES-MG / SJDF (5)
SECAD / DICAD / TRF1 (2)
SECAD / DIMAP / TRF1 (4)
GAB12 / SECRETARIA (1)
COJEF-AM / NUCOD / SJAM (7)
NUTUR / SECRETARIA / SJMA (2)
NUCOD-PA / ATERMAÇÃO / SJPA (5)
COJEF-PI / NUCOD / SJPI (N/I)
Cojud / Sebib-DF / SJDF (3)
Cojud / Sebib-DF / SJDF (4)
Cojud / Sebib-BA / SJBA (5)
Cojud / Sebib-BA / SJBA (6)
Cojud / Sebib-MA / SJMA (7)
Diref / Sebib-PI / SJPI (8)
SECGP / JF1 (17)
SECAD / SESVI / TRF1 / SESVI (1)
NUCAD / SEVIT / SJGO (21)
NUCAD / SESEG / SJGO (19)
SECAD / DIENG / TRF1 (1)
CORIP / DIINF / TRF1 (1)
NUCAF / SEPAT / SJPA (6)
NUCRE / SEBES / SJRO (3)
SECAD/NUCRE / SEBES (3)</t>
  </si>
  <si>
    <t>4
4
4
4
4
4
4
4
5
2
4
1
7
2
5
N/I
3
4
5
6
7
8
17
1
21
19
1
1
6
3
3</t>
  </si>
  <si>
    <t>SECBE_211
SECBE_214
SECBE_219
SECBE_226
SECBE_236
SECBE_251
SECBE_245
SECBE_258
SECBE_260
SECAD_263
SECAD_271
GABIN_347
COJEF_356
COJEF_367
COJEF_406
COJEF_410
COJUD_433
COJUD_434
COJUD_435
COJUD_436
COJUD_437
COJUD_438
SECGP_521
SECAD_267
SECAD_136
SECAD_128
SECAD_266
SECJU_290
SECAD_179
SECBE_218
SECBE_254</t>
  </si>
  <si>
    <t>Outsourcing de Impressão (continuação - 2)</t>
  </si>
  <si>
    <t>02 (dois) equipamentos multifuncionais para atendimento específico da central de fax do Tribunal, vinculada hierarquicamente à DICAD/SETER. Vislumbra-se a substituição dos atuais equipamentos (tombamentos 64144 e 54061) em virtude do desgaste natural advindo do seu uso intensivo (SECAD / DICAD / TRF1 ).
existem 279 impressoras sem garantia até 2018 (SECAD / NUTEC-GO / SJGO).
06 impressoras laser coloridas (NUTEC / SESAP/SSJ).
Aquisição de 10 Scanner, digitalizadores de mesa com opção de OCR para equipar as SESAP TI das subseções (NUTEC / SESAP/SSJ).
1 impressora laser colorida (SECIN / SEINF-RR / SJRR).
03 impressoras (SECAD/NUCAD / SESAP / SEINF / SESAP / SJTO/SSSARN/SSJGUR).
03 scanners (SECAD/NUCAD / SESAP / SEINF / SESAP / SJTO/SSSARN/SSJGUR).</t>
  </si>
  <si>
    <t>SECAD / DICAD / TRF1 (1)
SECAD / NUTEC-GO / SJGO (3)
NUTEC / SESAP-SSJ / Subseções (14)
NUTEC / SESAP/SSJ / Subseções (16)
SECIN / SEINF-RR / SJRR (6)
SECAD/NUCAD / SESAP / SEINF / SESAP / SJTO/SSSARN/SSJGUR (9)
SECAD/NUCAD / SESAP / SEINF / SESAP / SJTO/SSSARN/SSJGUR (10)</t>
  </si>
  <si>
    <t>1
3
14
16
6
9
10</t>
  </si>
  <si>
    <t>SECAD_262
SECIN_578
SECIN_620
SECIN_622
SECIN_636
SECIN_646
SECIN_647</t>
  </si>
  <si>
    <t>Aquisição/Atualização de estações de trabalho (continuação)</t>
  </si>
  <si>
    <t>1 microcomputador o e 1 monitor (COJUD / SEBIB-AC / SJAC).
1 micorcomputador (COJUD / SEBIB-RR / SJRR).
2 microcomputadores (COJUD / SEBIB-BA / SJBA).
Adquirir ou atualizar 01 computador da Sesud/Diref (DIREF-AC / SESUD / SJAC).
Sepag/AM: 2 Microcomputadores com as seguintes especificações sugeridas: Processado Intel Core I7, Memória RAM de 8 GB, HD de 500GB; Selep/AM: 1 Microcomputador com as seguintes especificações sugeridas: Processado Intel Core I7, Memória RAM de 8 GB, HD de 500GB; Sepag/BA: Um microcomputador com boa capacidade de trabalho. (Exemplo: Microcomputador tipo II, marca HP, modelo ELIEDESK 800G1); Seder/DF: Facilitar elaboração de planilhas detalhadas pela Seção de Pagamento. 20 unidades; Secap/MA: 4 CPUs compatíveis com dois monitores; Sebes/MA: 03 computadores com memória suficiente para acessar os sistemas SEI, UNIMED, Benner e prontuário eletrônico; Sepag/MT Secap/MT Seder/MT Selep/MT: 10 computadores; Sepag/PA: 1 microcomputador; Selep/PA: 1 microcomputador; Sebes/RO: 02 computadores; Seder/TO: 15 computadores; Secap/TO: 01 computador; Seder/TO:02 computadores; Seder/TO: 02 computadores (SECGP / SEPAG / TRF1/JF1).
Aquisição de 05 (cinco) estações de trabalho, sendo 02 para Palmas, 02 Araguaína e 01 para Gurupi (SECAD/NUCAD, SESAP-ARN, SESAP-GUR / SJTO).
Aquisição de 12 estações de trabalho de alto desempenho com 2 monitores cada (SECIN / SEINF-RR / SJRR).
Aquisição de 12 estações de trabalho de alto desempenho com 2 monitores cada (SECAD / SEINF-RO / SJRR).
Aquisição de 36 computadores com configuração adequada a TI para equipar as SESAP das subseções (NUTEC / SESAP/SSJs / Subseções).
70 microcomputadores para substituir as máquinas que ainda estão com o Windows XP (SECAD / NUTEC-PA / SJPA).</t>
  </si>
  <si>
    <t>COJUD / SEBIB-AC / SJAC (9)
COJUD / SEBIB-RR / SJRR (10)
COJUD / SEBIB-BA / SJBA (25)
DIREF-AC / SESUD / SJAC (37)
SECGP / SEPAG / TRF1/JF1 (21)
SECAD/NUCAD, SESAP-ARN, SESAP-GUR / SJTO (12)
SECIN / SEINF-RR / SJRR (1)
SECAD / SEINF-RO / SJRR (6)
NUTEC / SESAP/SSJs / Subseções (15)
SECAD / NUTEC-PA / SJPA (6)</t>
  </si>
  <si>
    <t>9
10
25
37
21
12
1
6
6</t>
  </si>
  <si>
    <t>COJUD_439
COJUD_440
COJUD_455
ASREP_498
SECGP_525
SECIN_649
SECIN_631
SECIN_628
SECIN_621
SECIN_612</t>
  </si>
  <si>
    <t>Cont.Núm - CODIFICADOR</t>
  </si>
  <si>
    <t>(vazio)</t>
  </si>
  <si>
    <t>Total Resultado</t>
  </si>
  <si>
    <t>Cont.Núm - CATEGORIA</t>
  </si>
  <si>
    <t>PLANO DIRETOR DE TI DA JUSTIÇA FEDERAL DA PRIMEIRA REGIÃO - PDTI-JF1 2018/2020 – ANEXO II</t>
  </si>
  <si>
    <t>INICIATIVA DO PDTI-JF1 2018/2020</t>
  </si>
  <si>
    <t>METAS</t>
  </si>
  <si>
    <t>ÁREA</t>
  </si>
  <si>
    <t>UNIDADE RESPONSÁVEL</t>
  </si>
  <si>
    <t>MONITORAMENTO</t>
  </si>
  <si>
    <t>ALINHAMENTO OBJETIVO TÁTICO</t>
  </si>
  <si>
    <t>ALINHAMENTO INDICADOR TÁTICO</t>
  </si>
  <si>
    <t>PRIORIZAÇÃO</t>
  </si>
  <si>
    <t>INICIATIVA</t>
  </si>
  <si>
    <r>
      <rPr>
        <b/>
        <sz val="10"/>
        <color rgb="FF000000"/>
        <rFont val="Calibri1"/>
        <charset val="1"/>
      </rPr>
      <t xml:space="preserve">ESTIMATIVA DE ESFORÇO EM PF </t>
    </r>
    <r>
      <rPr>
        <b/>
        <sz val="8"/>
        <color rgb="FF000000"/>
        <rFont val="Calibri1"/>
        <charset val="1"/>
      </rPr>
      <t>(somente para Sistemas)</t>
    </r>
  </si>
  <si>
    <t>Referência da Estimativa</t>
  </si>
  <si>
    <t>PRAZO ESTIMADO</t>
  </si>
  <si>
    <t>CUSTO ESTIMADO</t>
  </si>
  <si>
    <r>
      <rPr>
        <b/>
        <sz val="10"/>
        <color rgb="FF000000"/>
        <rFont val="Calibri1"/>
        <charset val="1"/>
      </rPr>
      <t xml:space="preserve">SITUAÇÃO
</t>
    </r>
    <r>
      <rPr>
        <b/>
        <sz val="8"/>
        <color rgb="FF000000"/>
        <rFont val="Calibri1"/>
        <charset val="1"/>
      </rPr>
      <t>(Não Iniciado; Aguardando Aprovação; Em Execução; Finalizado)</t>
    </r>
  </si>
  <si>
    <t>OBJETIVO TÁTICO</t>
  </si>
  <si>
    <t>INDICADOR TÁTICO</t>
  </si>
  <si>
    <t>Prover serviço terceirizado de aferição de métricas de serviços de desenvolvimento de sistemas</t>
  </si>
  <si>
    <t>SISTEMA</t>
  </si>
  <si>
    <t>SEGSI</t>
  </si>
  <si>
    <t>OT-01</t>
  </si>
  <si>
    <t>Consolidar o Sistema de Governança e Gestão de TI da JF1.</t>
  </si>
  <si>
    <t>IT-01</t>
  </si>
  <si>
    <t>Índice de execução das iniciativas de Aquisição</t>
  </si>
  <si>
    <t>Adequar os sistemas de informação da JF1 para atender ao Sistema de Escrituração Digital das Obrigações Fiscais, Previdenciárias e Trabalhistas - eSocial.</t>
  </si>
  <si>
    <t>7430719</t>
  </si>
  <si>
    <t>18 meses</t>
  </si>
  <si>
    <t>SESPE</t>
  </si>
  <si>
    <t>OT-02</t>
  </si>
  <si>
    <t>Prover e ampliar as soluções de TI que suportam as demandas administrativas e judiciais da JF1</t>
  </si>
  <si>
    <t>IT-07</t>
  </si>
  <si>
    <t>Índice de execução das iniciativas de Sistema</t>
  </si>
  <si>
    <t>Evoluir o Sistema de Requisição de Pagamentos para:
- adequar à Resolução CJF 458/2017 e Portaria TRF1/Presi 298/2017;
- acórdão TCU 2732/2017 e 235/2018;</t>
  </si>
  <si>
    <t>SESI1</t>
  </si>
  <si>
    <t>DIPSI</t>
  </si>
  <si>
    <t>Prover solução para suportar o processo de desenvolvimento de sistemas de informação (ALM) na JF1.</t>
  </si>
  <si>
    <t>Prover certidão de disponibilidade de sistemas de informação em atendimento à Portaria TRF1/Presi 169/2017.</t>
  </si>
  <si>
    <t>60 dias</t>
  </si>
  <si>
    <t>SEADS</t>
  </si>
  <si>
    <t>Migrar para o PJe e desativar os sistemas judiciais legados.</t>
  </si>
  <si>
    <t>SEGIS</t>
  </si>
  <si>
    <t>Evoluir o sistema TRF1-Doc, integrado ao e-Cint, para que seja a única forma de produção, tramitação, publicação de documentos para processos físicos e citação/intimação. Atualizar solução de fila de mensageria.</t>
  </si>
  <si>
    <t>6 meses</t>
  </si>
  <si>
    <t>DISIJ</t>
  </si>
  <si>
    <t>desenv. Interno - 7430719</t>
  </si>
  <si>
    <t>Concluir a implantação do sistema e-PrecWeb e evoluí-lo para:
- permitir a devolução dos oficios de depósito e de levantamento;
- permitir o cadastramento de requisição de pagamento pela Corte Especial e Coordenadoria de Conciliação e JF.</t>
  </si>
  <si>
    <t>9 meses</t>
  </si>
  <si>
    <t>IT-06</t>
  </si>
  <si>
    <t>Índice de execução das iniciativas de Processo</t>
  </si>
  <si>
    <t>Evoluir o Sistema de Cálculos da Justiça Federal - SCJF:
- concluir o módulo previdenciário (Tempo de Contribuição e Desaposentação);
- permitir juros remuneratórios e ano comercial (360 dias) e civil (365 dias) no cálculo de Expurgo de Poupança;
- permitir cálculo de processos relativos aos juros progressivos de FGTS;</t>
  </si>
  <si>
    <t>SESI2</t>
  </si>
  <si>
    <t>Criar o Módulo de Correição Eletrônica.</t>
  </si>
  <si>
    <t>Atualizar a versão da plataforma tecnológica do eDJF1 e da Biblioteca Digital e reformular os sistemas.</t>
  </si>
  <si>
    <t>Prover novo Sistema de Controle de Viagens a Serviço para atender a toda a JF1 (AVS).</t>
  </si>
  <si>
    <t>12 meses</t>
  </si>
  <si>
    <t>SESGE</t>
  </si>
  <si>
    <t>Prover Sistema Educador Judiciário</t>
  </si>
  <si>
    <t>7 meses</t>
  </si>
  <si>
    <t>Atualizar para a última versão a plataforma tecnológica do Portal da JF1.</t>
  </si>
  <si>
    <t>Remodelar e complementar o módulo de programação orçamentária do sistema e-Orçamento e desenvolver os módulos de Planejamento Financeiro e Execução Financeira.</t>
  </si>
  <si>
    <t>Redesenvolver o Sistema de Cálculos da Justiça Federal - SCJF na plataforma Web.</t>
  </si>
  <si>
    <t>Prover novo Sistema de Contratos na plataforma web para atender a toda a JF1.</t>
  </si>
  <si>
    <t>17 meses</t>
  </si>
  <si>
    <t>Revisar o RED, atualizando seus componentes para última versão, virtualizando o ambiente e ajustando o modelo de armazenamento de arquivos</t>
  </si>
  <si>
    <t>Prover Sistema de Banco de Sentenças da JF1.</t>
  </si>
  <si>
    <t>Implantar a Estratégia de Tecnologia da Informação da Justiça Federal da Primeira Região</t>
  </si>
  <si>
    <t>GOVERNANÇA</t>
  </si>
  <si>
    <t>NUGTI</t>
  </si>
  <si>
    <t>IT-04</t>
  </si>
  <si>
    <t>Índice de execução das iniciativas de Governança</t>
  </si>
  <si>
    <t>Publicar o Modelo de Governança de TI e o Modelo de Gestão de TI que regulamentarão a Tecnologia da Informação no âmbito da JF1.</t>
  </si>
  <si>
    <t>ATENDIMENTO</t>
  </si>
  <si>
    <t>DIATU</t>
  </si>
  <si>
    <t>INFRA</t>
  </si>
  <si>
    <t>COINT</t>
  </si>
  <si>
    <t>Prover serviço de acesso redundante à internet no TRF1.</t>
  </si>
  <si>
    <t>SESEI</t>
  </si>
  <si>
    <t>Prover serviço de comunicação de dados metropolitano (MAN) para interligação dos edifícios anexos do TRF1, seções e subseções às suas respectivas sedes.</t>
  </si>
  <si>
    <t>SERED</t>
  </si>
  <si>
    <t>Atendimento</t>
  </si>
  <si>
    <t>Promover a substituição da solução de automação de escritório Microsoft Office por solução baseada em software livre.</t>
  </si>
  <si>
    <t>SEART</t>
  </si>
  <si>
    <t>OT-04</t>
  </si>
  <si>
    <t>Primar pela satisfação dos clientes de serviços e soluções de TI da JF1</t>
  </si>
  <si>
    <t>IT-02</t>
  </si>
  <si>
    <t>Índice de execução das iniciativas de Atendimento</t>
  </si>
  <si>
    <t>SEAE1</t>
  </si>
  <si>
    <t>Prover Central de Serviços de TI Regional - CSTI Regional.</t>
  </si>
  <si>
    <t xml:space="preserve">Adquirir licenças de software de edição de vídeo para atendimento às necessidades da área educacional.   </t>
  </si>
  <si>
    <t>Prover tokens para a JF1.</t>
  </si>
  <si>
    <t>Prover escâneres em atendimento à PNITI-JF (Resolução CJF 355/2015).</t>
  </si>
  <si>
    <t>Prover os softwares necessários à administração dos bancos e dos modelos de dados da JF1.</t>
  </si>
  <si>
    <t>IT-03</t>
  </si>
  <si>
    <t>Índice de execução das iniciativas de Capacitação</t>
  </si>
  <si>
    <t>SEGIT</t>
  </si>
  <si>
    <t>OT-03</t>
  </si>
  <si>
    <t>Garantir a infraestrutura e os recursos tecnológicos adequados às atividades da JF1</t>
  </si>
  <si>
    <t>IT-05</t>
  </si>
  <si>
    <t>Índice de execução das iniciativas de Infraestrutura</t>
  </si>
  <si>
    <t>Atualizar solução de backup da JF1 em atendimento à PNITI-JF (Resolução CJF 355/2015) e contratar consultoria para rever as políticas de backup.</t>
  </si>
  <si>
    <t>SEECO</t>
  </si>
  <si>
    <t>Atualizar a solução de antivírus da JF1.</t>
  </si>
  <si>
    <t>Modernizar a solução de VoIP para atender à Central de Serviços de TI.</t>
  </si>
  <si>
    <t>Concluir a implantação da solução de balanceamento de aplicações no TRF1, desativando por completo a solução legada.</t>
  </si>
  <si>
    <t>SESOF</t>
  </si>
  <si>
    <t>Contratar subscrição, suporte e consultoria para os softwares básicos (incluindo sistemas operacionais e servidores de aplicação) utilizados pelo PJe, SEI e demais sistemas em uso na JF1 imprescindível à complementação do contrato de apoio à sustentação de infraestrutura.</t>
  </si>
  <si>
    <t>Contratar subscrição, suporte e consultoria para o Banco de Dados utilizado pelo PJe imprescindível à complementação do contrato de apoio à sustentação de infraestrutura.</t>
  </si>
  <si>
    <t>SEBAN</t>
  </si>
  <si>
    <t>Concluir a integração das unidades da JF1 via VoIP, para aquelas localidades que possuam solução compatível.</t>
  </si>
  <si>
    <t>Atualizar e complementar licenças dos softwares servidores da Microsoft utilizados na JF1.</t>
  </si>
  <si>
    <t>Atualizar da versão 2003 para a última versão a solução de autenticação de usuários na rede da JF1 (domínio Microsoft Active Directory).</t>
  </si>
  <si>
    <t>Descentralizar às seccionais o acesso à internet para as seções e subseções judiciárias, provendo solução de segurança de acesso à internet (firewall) para as seções e subseções judiciárias</t>
  </si>
  <si>
    <t>Descentralizar às seccionais o serviço de comunicação de dados de longa distância (WAN) para interligação das subseções às seções judiciárias, provendo serviço de comunicação de dados de longa distância (WAN) para interligação das seções judiciárias ao TRF1.</t>
  </si>
  <si>
    <t>Criar uma sala de crises para tratamento por equipe multidisciplinar de incidentes mais complexos.</t>
  </si>
  <si>
    <t>Prover solução de segurança de acesso à internet (firewall) para o TRF1.</t>
  </si>
  <si>
    <t>Prover serviço piloto de infraestrutura de TI em nuvem.</t>
  </si>
  <si>
    <t>Prover suporte especializado Oracle imprescindível à complementação do contrato de apoio à sustentação de infraestrutura.</t>
  </si>
  <si>
    <t>Prover suporte especializado Microsoft imprescindível à complementação do contrato de apoio à sustentração de infraestrutura.</t>
  </si>
  <si>
    <t>Atualizar, contemplando licenciamento e suporte, a solução de virtualização de equipamentos servidores em atendimento à PNITI-JF (Resolução CJF 355/2015) e contratar consultoria para rever o modelo de virtualização.</t>
  </si>
  <si>
    <t>Concluir a implantação da solução de gerenciamento do parque de equipamentos da JF1.</t>
  </si>
  <si>
    <t>Transferir o CPD do TRF1 para ambiente mais adequado à criticidade dos serviços e informações nele hospedados, implantando redundância do CPD do TRF1 em atendimento à PNITI-JF (Resolução CJF 355/2015).</t>
  </si>
  <si>
    <t>30 dias</t>
  </si>
  <si>
    <t>10 meses</t>
  </si>
  <si>
    <t>Desacoplar os sistemas de informação em uso na JF1 de forma a permitir que sejam atendidas individualmente por infraestruturas independentes.</t>
  </si>
  <si>
    <t>Documentar e regulamentar os ambientes de desenvolvimento, teste, homologação, treinamento e produção da JF1.</t>
  </si>
  <si>
    <t>Sistema Auditar CNJ 7430719</t>
  </si>
  <si>
    <t>Prover Sistema de Controle Automatizado de Usuários para acesso à rede e aos sistemas de informação da JF1 (aprovisionamento automático de usuários de TI).</t>
  </si>
  <si>
    <t>5 meses</t>
  </si>
  <si>
    <t>Prover novo sistema de Concurso de Juízes Federais na plataforma web.</t>
  </si>
  <si>
    <t>Prover novo Sistema de Gestão de Terceirizados na plataforma web.</t>
  </si>
  <si>
    <t>em conjunto com sistema de contratos - 7430719</t>
  </si>
  <si>
    <t>Evoluir a aplicação móvel Achei TRF1 para atender a toda a JF1.</t>
  </si>
  <si>
    <t>NUTEC-DF</t>
  </si>
  <si>
    <t>Revisar o modelo de prestação de serviços terceirizados de desenvolvimento de sistemas de informação</t>
  </si>
  <si>
    <t>Prover governança e gestão de TI.</t>
  </si>
  <si>
    <t>SECIN</t>
  </si>
  <si>
    <t>Prover segurança da informação</t>
  </si>
  <si>
    <t>Prover sustentação de sistemas de informação</t>
  </si>
  <si>
    <t>Prover atendimento aos usuários de TI da JF1</t>
  </si>
  <si>
    <t>Prover sustentação da infraestrutura de TI</t>
  </si>
  <si>
    <t>Rever o modelo de contratação de soluções de TI da JF1.</t>
  </si>
  <si>
    <t>NUOPE</t>
  </si>
  <si>
    <t>Certidão estadual – eleitoral e integração PJE, revisão da certidão (Res 121 CNJ e Cogetab), certidão de advogados</t>
  </si>
  <si>
    <t>Refatorar a aplicação Gestão de Precatórios - Envio obrigatório para o CNJ no mês 08/2018 0026990-94.2015.4.01.8000</t>
  </si>
  <si>
    <t>Incluir validação de CPF/CNPJ no cadastro do JEF-Virtual</t>
  </si>
  <si>
    <t>SEJUS</t>
  </si>
  <si>
    <t>Carga das decisões monocráticas no novo esquema de cadastros de decisões do Oracle com vistas ao envio para o CJF. - Sostis 2014010001070010700160000060</t>
  </si>
  <si>
    <t>Criar Módulo de Redistribuição para Especialização ou criação de vara - inclusive Pje</t>
  </si>
  <si>
    <t>Descontinuação do DW (Diest) (Juris, Processual, Cálculo, Jurisprudência e Precatórios) - integrar com Pje</t>
  </si>
  <si>
    <t>Evoluir os sistemas JEF-Virtual e Processual para atribuição automática ao Coordenador/Presidência concomitante ao registro de movimentação de conclusão (movimentações 5150-1/2/3).</t>
  </si>
  <si>
    <t>Contratação de serviços de manutenção e suporte técnico ao sistema e-Prosocial</t>
  </si>
  <si>
    <t>DISAD</t>
  </si>
  <si>
    <t>Atualização e Expansão da Solução de Tecnologia de Informação para Business Intelligence.</t>
  </si>
  <si>
    <t>DIEST</t>
  </si>
  <si>
    <t>Evolução da segurança dos bancos de dados Oracle</t>
  </si>
  <si>
    <t>Redundância dos banco de dados Oracle do TRF1</t>
  </si>
  <si>
    <t>Estudo e implementação da consulta processual utilizando solução de ETL</t>
  </si>
  <si>
    <t>Licenciar e garantir suporte aos sistemas operacionais,  softwares e aplicativos utilizados na JF1.</t>
  </si>
  <si>
    <t>Implementar as ações de TI decorrentes do deslocamento da TR da SJAC para a SJPI</t>
  </si>
  <si>
    <t>Implementar as ações de TI decorrentes da digitalização de processos físicos para inclusão no PJe</t>
  </si>
  <si>
    <t>Implementar as ações de TI decorrentes do deslocamento de varas federais</t>
  </si>
  <si>
    <t>Implementar as ações de TI decorrentes da especialização de varas criminais</t>
  </si>
  <si>
    <t>Implementar as ações de TI decorrentes do Acordo de Cooperação Técnica n. 0001/2018 entre a Justiça Federal e a Polícia Federal, com o objetivo de promover o intercâmbio eletrônico de informações criminais, por meio do sistema SINIC, visando à prevenção e à repressão da criminalidade no Brasil.</t>
  </si>
  <si>
    <t>Adaptar os sistemas de informação para permitir a realização de teletrabalho</t>
  </si>
  <si>
    <t>Solução para diminuição ou cessação dos pedidos de certidão de inteiro teor</t>
  </si>
  <si>
    <t>80 dias</t>
  </si>
  <si>
    <t>Implementar as ações de TI decorrentes da modernização e aprimoramento científico da revista do TRF1</t>
  </si>
  <si>
    <t>Adequar os sistemas de informação da JF1 para atender à Res. CNJ 270/2018</t>
  </si>
  <si>
    <t>COSIS</t>
  </si>
  <si>
    <t xml:space="preserve">Melhoria da infraestrutura e governança de TIC   (Macro Desafio do Poder Judiciário)  </t>
  </si>
  <si>
    <t>1. Assegurar efetividade dos serviços de TI para a Justiça Federal (Objetivo Estratégico do PETI 2015/2020 da Justiça Federal)</t>
  </si>
  <si>
    <r>
      <rPr>
        <b/>
        <sz val="11"/>
        <color rgb="FF376092"/>
        <rFont val="Calibri"/>
        <family val="2"/>
        <charset val="1"/>
      </rPr>
      <t>Indicador 1.1 - Índice de satisfação dos clientes internos com os serviços de TI, nas dimensões equipamentos, atendimento, disponibilidade, serviços e sistemas.</t>
    </r>
    <r>
      <rPr>
        <b/>
        <sz val="11"/>
        <color rgb="FFFF0000"/>
        <rFont val="Calibri"/>
        <family val="2"/>
        <charset val="1"/>
      </rPr>
      <t xml:space="preserve"> </t>
    </r>
    <r>
      <rPr>
        <b/>
        <sz val="11"/>
        <color rgb="FF376092"/>
        <rFont val="Calibri"/>
        <family val="2"/>
        <charset val="1"/>
      </rPr>
      <t>- (Meta: Atingir, até 2019, 80% de satisfação dos clientes internos de TI)</t>
    </r>
  </si>
  <si>
    <r>
      <rPr>
        <b/>
        <sz val="11"/>
        <color rgb="FF376092"/>
        <rFont val="Calibri"/>
        <family val="2"/>
        <charset val="1"/>
      </rPr>
      <t>Indicador 1.2 - Índice de satisfação dos clientes externos com os serviços de TI, nas dimensões atendimento e sistemas</t>
    </r>
    <r>
      <rPr>
        <b/>
        <sz val="11"/>
        <color rgb="FFFF0000"/>
        <rFont val="Calibri"/>
        <family val="2"/>
        <charset val="1"/>
      </rPr>
      <t xml:space="preserve"> </t>
    </r>
    <r>
      <rPr>
        <b/>
        <sz val="11"/>
        <color rgb="FF376092"/>
        <rFont val="Calibri"/>
        <family val="2"/>
        <charset val="1"/>
      </rPr>
      <t>- (Meta: Atingir, até 2020, 80% de satisfação dos clientes externos de TI.)</t>
    </r>
  </si>
  <si>
    <t>2. Aperfeiçoar a governança de TI na Justiça Federal (Objetivo Estratégico do PETI 2015/2020 da Justiça Federal)</t>
  </si>
  <si>
    <r>
      <rPr>
        <b/>
        <sz val="11"/>
        <color rgb="FF376092"/>
        <rFont val="Calibri"/>
        <family val="2"/>
        <charset val="1"/>
      </rPr>
      <t xml:space="preserve">Indicador 2.3 - Índice de governança de TI - iGovTI, </t>
    </r>
    <r>
      <rPr>
        <b/>
        <sz val="11"/>
        <color rgb="FFFF0000"/>
        <rFont val="Calibri"/>
        <family val="2"/>
        <charset val="1"/>
      </rPr>
      <t>dimensões liderança, estratégia e planos, informações, pessoas e processos</t>
    </r>
    <r>
      <rPr>
        <b/>
        <sz val="11"/>
        <color rgb="FF376092"/>
        <rFont val="Calibri"/>
        <family val="2"/>
        <charset val="1"/>
      </rPr>
      <t xml:space="preserve"> - (Meta: Atingir, em 2016, o índice mínimo de 0,5 do iGovTI, em 2018, o índice mínimo de 0,55 e, em 2020, o índice mínimo de 0,6)</t>
    </r>
  </si>
  <si>
    <t>Indicador 2.4 - Índice de execução do Plano Anual de Capacitação de TIC - (Meta: Executar anualmente, no mínimo, 70% do Plano Anual de Capacitação de TIC)</t>
  </si>
  <si>
    <t>Indicador 2.5 -Índice de execução do Plano Orçamentário de TIC - (Meta: Empenhar anualmente, no mínimo, 80% do Plano Orçamentário de TIC)</t>
  </si>
  <si>
    <t>Indicador 2.6 - Índice de execução do Plano de Contratações de TIC - (Meta: Empenhar anualmente, no mínimo, 80% do Plano de Coontratações de TIC)</t>
  </si>
  <si>
    <t>Indicador 2.7 -Índice de processo formal de desenvolvimento e sustentação de softwares - (Meta:  Implantar, até 2018, metodologia formal de desenvolvimento e de sustentação de softwares)</t>
  </si>
  <si>
    <t>Indicador 2.8  - Índice de metodologia formal de Gestão de Riscos de TI - (Meta:Implantar, até 2018, processo formal de Gestão de Riscos)</t>
  </si>
  <si>
    <t>3. Assegurar a atuação sistêmica da TI na Justiça Federal (Objetivo Estratégico do PETI 2015/2020 da Justiça Federal)</t>
  </si>
  <si>
    <t>Indicador 3.9 - Índice de sistemas de informação instituídos formalmente pelo CJF e implantados pelos órgãos da Justiça Federal. - (Meta: atingir seis sistemas em 2016, sete, em 2018, e oito em 2020)</t>
  </si>
  <si>
    <t>Indicador 3.10 -Índice de contratações conjuntas de soluções de TI com a participação dos órgãos da Justiça Federal  - (Meta: Realizar, em 2015, uma contratação conjunta, em 2016, duas, em 2017, três, em 2018, quatro, em 2019, cinco e, em 2020, seis.)</t>
  </si>
  <si>
    <t>Indicador 3.11 - Índice de nivelamento de infraestrutura de TI, conforme Política de Nivelamento de Infraestrutura de Tecnologia da Informação da Justiça Federal - PNITl-JF - ( Meta : Prover, até 2018, um Centro de Dados principal para o tribunal e, até 2019, mais um Centro de Dados secundário para contingência que atendam aos requisitos mínimos de segurança e disponibilidade constantes da PNITI-JF)</t>
  </si>
  <si>
    <t>Indicador 3.12 - Índice de alcance do nivelamento de infraestrutura de TI, conforme Política de Nivelamento de Infraestrutura de Tecnologia da Informação da Justiça Federal – PNITI-JF - ( Meta : Atender totalmente, até 2020, os critérios de nivelamento de infraestrutura de TI – PNITI-JF, conforme cronograma proposto)</t>
  </si>
  <si>
    <t>Indicador 3.13 -Índice de tribunais que utilizam em seus sistemas judiciais o Modelo Nacional de Interoperabilidade (MNI) - ( Meta : Atingir, até 2018, 80% dos sistemas judiciais aderentes ao Modelo Nacional de Interoperabilidade (MNI) )</t>
  </si>
  <si>
    <t>Cod.</t>
  </si>
  <si>
    <t>Objetivos Táticos de TI</t>
  </si>
  <si>
    <t>Objetivos Estratégicos da JF</t>
  </si>
  <si>
    <t xml:space="preserve">1. Assegurar efetividade dos serviços de TI para a Justiça Federal (Objetivo Estratégico do PETI 2015/2020 da Justiça Federal) </t>
  </si>
  <si>
    <t xml:space="preserve">2. Aperfeiçoar a governança de TI na Justiça Federal (Objetivo Estratégico do PETI 2015/2020 da Justiça Federal) </t>
  </si>
  <si>
    <t xml:space="preserve">3. Assegurar a atuação sistêmica da TI na Justiça Federal (Objetivo Estratégico do PETI 2015/2020 da Justiça Federal) </t>
  </si>
  <si>
    <t>X</t>
  </si>
  <si>
    <t>Indicadores Táticos de TI</t>
  </si>
  <si>
    <t>OT-01 Consolidar o Sistema de Governança e Gestão de TI da JF1.</t>
  </si>
  <si>
    <t>OT-02 Prover e ampliar as soluções de TI que suportam as demandas administrativas e judiciais da JF1</t>
  </si>
  <si>
    <t>OT-03 Garantir a infraestrutura e os recursos tecnológicos adequados às atividades da JF1</t>
  </si>
  <si>
    <t>OT-04 Primar pela satisfação dos clientes de serviços e soluções de TI da JF1</t>
  </si>
  <si>
    <t>Objetivo Tático</t>
  </si>
  <si>
    <t>Indicador</t>
  </si>
  <si>
    <t>Código do indicador</t>
  </si>
  <si>
    <t>Descrição</t>
  </si>
  <si>
    <t xml:space="preserve"> Calcula o percentual das iniciativas de Aquisição realizadas em relação às iniciativas de Aquisição planejadas</t>
  </si>
  <si>
    <t>Fórmula de cálculo</t>
  </si>
  <si>
    <t>IEIAq = (IaqRel/IAqPlan)x100%
Onde:
IAqRel = Iniciativas de Aquisição Realizadas
IAqPlan = Iniciativas de Aquisição Planejadas</t>
  </si>
  <si>
    <t>Periodicidade de coleta</t>
  </si>
  <si>
    <t>Bimestral</t>
  </si>
  <si>
    <t>Unidade de medida</t>
  </si>
  <si>
    <t>Porcentagem</t>
  </si>
  <si>
    <t>Fonte de dados</t>
  </si>
  <si>
    <t>Planilha de Acompanhamento do PDTI</t>
  </si>
  <si>
    <t>Responsável pela coleta</t>
  </si>
  <si>
    <t>Meta</t>
  </si>
  <si>
    <t>Realizar 89% das iniciativas de Aquisição</t>
  </si>
  <si>
    <t>Evolução da meta</t>
  </si>
  <si>
    <t>Coleta de dados</t>
  </si>
  <si>
    <t>2018.1</t>
  </si>
  <si>
    <t>2018.2</t>
  </si>
  <si>
    <t>2018.3</t>
  </si>
  <si>
    <t>2019.1</t>
  </si>
  <si>
    <t>2019.2</t>
  </si>
  <si>
    <t>2019.3</t>
  </si>
  <si>
    <t>2019.4</t>
  </si>
  <si>
    <t>2019.5</t>
  </si>
  <si>
    <t>2019.6</t>
  </si>
  <si>
    <t>2020.1</t>
  </si>
  <si>
    <t>2020.2</t>
  </si>
  <si>
    <t>2020.3</t>
  </si>
  <si>
    <t>2020.4</t>
  </si>
  <si>
    <t>2020.5</t>
  </si>
  <si>
    <t>2020.6</t>
  </si>
  <si>
    <t xml:space="preserve"> Calcula o percentual das iniciativas de Atendimento realizadas em relação às iniciativas de Atendimento planejadas</t>
  </si>
  <si>
    <t>IEIAt = (IatRel/IAtPlan)x100%
Onde:
IAtRel = Iniciativas de Atendimento Realizadas
IAtPlan = Iniciativas de Atendimento Planejadas</t>
  </si>
  <si>
    <t>Realizar 83% das iniciativas de Atendimento</t>
  </si>
  <si>
    <t xml:space="preserve"> Calcula o percentual das iniciativas de Capacitação realizadas em relação às iniciativas de Capacitação planejadas</t>
  </si>
  <si>
    <t>IEICap = (IcapRel/ICapPlan)x100%
Onde:
ICapRel = Iniciativas de Capacitação Realizadas
ICapPlan = Iniciativas de Capacitação Planejadas</t>
  </si>
  <si>
    <t>Realizar 100% das iniciativas de Capacitação</t>
  </si>
  <si>
    <t xml:space="preserve"> Calcula o percentual das iniciativas de Governança realizadas em relação às iniciativas de Governança planejadas</t>
  </si>
  <si>
    <t>IEIGov = (IgovRel/IGovPlan)x100%
Onde:
IGovRel = Iniciativas de Governança Realizadas
IGovPlan = Iniciativas de Governança Planejadas</t>
  </si>
  <si>
    <t>Realizar 80% das iniciativas de Governança</t>
  </si>
  <si>
    <t xml:space="preserve"> Calcula o percentual das iniciativas de Infraestrutura realizadas em relação às iniciativas de Infraestrutura planejadas</t>
  </si>
  <si>
    <t>IEIInf = (IInfRel/IInfPlan)x100%
Onde:
IInfRel = Iniciativas de Infraestrutura Realizadas
IInfPlan = Iniciativas de Infraestrutura Planejadas</t>
  </si>
  <si>
    <t>Realizar 78% das iniciativas de Infraestrutura</t>
  </si>
  <si>
    <t xml:space="preserve"> Calcula o percentual das iniciativas de Processo realizadas em relação às iniciativas de Processo planejadas</t>
  </si>
  <si>
    <t>IEIProc = (IProcRel/IProcPlan)x100%
Onde:
IProcRel = Iniciativas de Processo Realizadas
IProcPlan = Iniciativas de Processo Planejadas</t>
  </si>
  <si>
    <t>Realizar 100% das iniciativas de Processo</t>
  </si>
  <si>
    <t xml:space="preserve"> Calcula o percentual das iniciativas de Sistema realizadas em relação às iniciativas de Sistema planejadas</t>
  </si>
  <si>
    <t>IEISis = (ISisRel/ISisPlan)x100%
Onde:
ISisRel = Iniciativas de Sistema Realizadas
ISisPlan = Iniciativas de Sistema Planejadas</t>
  </si>
  <si>
    <t>Realizar 88% das iniciativas de Sistema</t>
  </si>
  <si>
    <t>Cadastramento do FUNPRESP-JUD relativo aos magistrados e servidores</t>
  </si>
  <si>
    <t>Desenvolvimento do Módulo de Antecedentes Disciplinares de Magistrados do sistema eRH</t>
  </si>
  <si>
    <t>Pendente</t>
  </si>
  <si>
    <t>CONTÍNUO</t>
  </si>
  <si>
    <t>Integração da infraestrutura de videoconferência com o Microsoft Teams</t>
  </si>
  <si>
    <t>Criação do Atendente Virtual utilizando de Inteligência Artificial (Chatbot)</t>
  </si>
  <si>
    <r>
      <rPr>
        <b/>
        <strike/>
        <sz val="10"/>
        <color rgb="FFFF0000"/>
        <rFont val="Calibri1"/>
      </rPr>
      <t>Migrar a solução de monitoramento automático dos serviços e ativos de TI da JF1 para nova plataforma (Zabbix).</t>
    </r>
    <r>
      <rPr>
        <b/>
        <sz val="10"/>
        <color rgb="FFFF0000"/>
        <rFont val="Calibri1"/>
      </rPr>
      <t xml:space="preserve"> </t>
    </r>
    <r>
      <rPr>
        <b/>
        <sz val="10"/>
        <color rgb="FF3333FF"/>
        <rFont val="Calibri1"/>
      </rPr>
      <t>Atualização do ambiente de monitoramento Zabbix.</t>
    </r>
  </si>
  <si>
    <r>
      <rPr>
        <b/>
        <strike/>
        <sz val="10"/>
        <color rgb="FFFF0000"/>
        <rFont val="Calibri1"/>
      </rPr>
      <t>Prover solução de auditoria para o ambiente computacional da JF1.</t>
    </r>
    <r>
      <rPr>
        <b/>
        <sz val="10"/>
        <color rgb="FF000000"/>
        <rFont val="Calibri1"/>
        <charset val="1"/>
      </rPr>
      <t xml:space="preserve"> </t>
    </r>
    <r>
      <rPr>
        <b/>
        <sz val="10"/>
        <color rgb="FF0000FF"/>
        <rFont val="Calibri1"/>
      </rPr>
      <t>Prover solução de auditoria para o ambiente computacional Active Directory da na JF1, considerando o uso de privilégio de Domain Admin.</t>
    </r>
  </si>
  <si>
    <r>
      <rPr>
        <b/>
        <strike/>
        <sz val="10"/>
        <color rgb="FFFF0000"/>
        <rFont val="Calibri1"/>
      </rPr>
      <t>Implantar e manter na JF1 a solução de BI "Sistema de Identificação de Repetitividade - RADAR" do TJMG</t>
    </r>
    <r>
      <rPr>
        <b/>
        <sz val="10"/>
        <color rgb="FFFF0000"/>
        <rFont val="Calibri1"/>
      </rPr>
      <t xml:space="preserve"> </t>
    </r>
    <r>
      <rPr>
        <b/>
        <sz val="10"/>
        <color rgb="FF3333FF"/>
        <rFont val="Calibri1"/>
      </rPr>
      <t>Implantar e manter na JF1 a solução de pesquisa em bases de dados processuais "Sistema de Identificação de Repetitividade de Demandas e Identificação de Sentenças - VIOTTI</t>
    </r>
  </si>
  <si>
    <r>
      <rPr>
        <b/>
        <strike/>
        <sz val="10"/>
        <color rgb="FFFF0000"/>
        <rFont val="Calibri1"/>
      </rPr>
      <t>Centralização do serviço de correio eletrônico da JF1 (Exchange) no TRF1</t>
    </r>
    <r>
      <rPr>
        <b/>
        <sz val="10"/>
        <color rgb="FF000000"/>
        <rFont val="Calibri1"/>
        <charset val="1"/>
      </rPr>
      <t xml:space="preserve"> </t>
    </r>
    <r>
      <rPr>
        <b/>
        <sz val="10"/>
        <color rgb="FF0000FF"/>
        <rFont val="Calibri1"/>
      </rPr>
      <t>Migrar o serviço de correio eletrônico para ambiente em nuvem</t>
    </r>
  </si>
  <si>
    <r>
      <rPr>
        <b/>
        <strike/>
        <sz val="10"/>
        <color rgb="FFFF0000"/>
        <rFont val="Calibri1"/>
      </rPr>
      <t>Prover serviço terceirizado de aferição da qualidade dos sistemas de informação desenvolvidos na JF1, contemplando licenças do software para aferição automática da qualidade do código fonte, imprescindíveis à complementação do contrato de Fábrica de Softwares.</t>
    </r>
    <r>
      <rPr>
        <b/>
        <sz val="10"/>
        <color rgb="FF000000"/>
        <rFont val="Calibri1"/>
        <charset val="1"/>
      </rPr>
      <t xml:space="preserve">  </t>
    </r>
    <r>
      <rPr>
        <b/>
        <sz val="10"/>
        <color rgb="FF3333FF"/>
        <rFont val="Calibri1"/>
      </rPr>
      <t>Prover serviço de Apoio ao Macroprocesso de Software.</t>
    </r>
  </si>
  <si>
    <t>Desenvolvimento do sistema de gestão do acervo dos processos avulsos da Corregedoria Regional da Primeira Região</t>
  </si>
  <si>
    <r>
      <t>Prover solução de apresentação interativa para o memorial do TRF1</t>
    </r>
    <r>
      <rPr>
        <b/>
        <sz val="10"/>
        <color rgb="FFFF0000"/>
        <rFont val="Calibri1"/>
      </rPr>
      <t xml:space="preserve"> (vide PAe 0018530-21.2015.4.01.8000 (8822229) que não há necessidade de desenvolvimento de software interativo)</t>
    </r>
    <r>
      <rPr>
        <b/>
        <sz val="10"/>
        <color rgb="FF000000"/>
        <rFont val="Calibri1"/>
        <charset val="1"/>
      </rPr>
      <t>.</t>
    </r>
  </si>
  <si>
    <r>
      <t xml:space="preserve">Implantar o Sistema de Gestão de Pessoas da Justiça Federal - SERH </t>
    </r>
    <r>
      <rPr>
        <b/>
        <sz val="10"/>
        <color rgb="FFFF0000"/>
        <rFont val="Calibri1"/>
      </rPr>
      <t>(Vide  PAe 0005412-36.2019.4.01.8000 (8600033) que cita o cancelamento do projeto SERH)</t>
    </r>
    <r>
      <rPr>
        <b/>
        <sz val="10"/>
        <color rgb="FF000000"/>
        <rFont val="Calibri1"/>
        <charset val="1"/>
      </rPr>
      <t>.</t>
    </r>
  </si>
  <si>
    <r>
      <t xml:space="preserve">Evoluir o Sistema de Aquisição e Controle de Bens e Serviços - SICAM para:
- permitir a amortização de softwares em atendimento ao Manual de Contabilidade Aplicada ao Setor Público - MCASP; </t>
    </r>
    <r>
      <rPr>
        <b/>
        <sz val="10"/>
        <color rgb="FFFF0000"/>
        <rFont val="Calibri1"/>
      </rPr>
      <t>(50%)</t>
    </r>
    <r>
      <rPr>
        <b/>
        <sz val="10"/>
        <color rgb="FF000000"/>
        <rFont val="Calibri1"/>
        <charset val="1"/>
      </rPr>
      <t xml:space="preserve">
- permitir o inventário de bens patrimoniais por meio de dispositivos móveis.</t>
    </r>
    <r>
      <rPr>
        <b/>
        <sz val="10"/>
        <color rgb="FFFF0000"/>
        <rFont val="Calibri1"/>
      </rPr>
      <t xml:space="preserve"> (80%)</t>
    </r>
  </si>
  <si>
    <r>
      <t xml:space="preserve">Evoluir o Sistema de Magistrados para permitir Cálculo de Aposentadoria. </t>
    </r>
    <r>
      <rPr>
        <b/>
        <sz val="10"/>
        <color rgb="FFFF0000"/>
        <rFont val="Calibri1"/>
      </rPr>
      <t>(Foi desenvolvido no SARH Magistrados)</t>
    </r>
  </si>
  <si>
    <r>
      <t xml:space="preserve">Refatorar a Consulta processual Web 0025003-86.2016.4.01.8000 (Processual, Juris, JEF-Virtual) - muitas partes e sigilos </t>
    </r>
    <r>
      <rPr>
        <b/>
        <sz val="10"/>
        <color rgb="FFFF0000"/>
        <rFont val="Calibri1"/>
      </rPr>
      <t>(backend)</t>
    </r>
  </si>
  <si>
    <t>Prover serviço terceirizado de aferição da qualidade dos sistemas de informação desenvolvidos na JF1, contemplando licenças do software para aferição automática da qualidade do código fonte, imprescindíveis à complementação do contrato de Fábrica de Softwares.</t>
  </si>
  <si>
    <t>DESCRIÇÃO ATUALIZADA</t>
  </si>
  <si>
    <r>
      <t>Prover serviço terceirizado de controle da configuração e das mudanças dos sistemas de informação desenvolvidos na JF1 imprescindível à complementação do contrato de Fábrica de Softwares.</t>
    </r>
    <r>
      <rPr>
        <b/>
        <sz val="10"/>
        <color rgb="FF0000FF"/>
        <rFont val="Cambria"/>
        <family val="1"/>
      </rPr>
      <t xml:space="preserve"> Prover serviço de Apoio ao Macroprocesso de Software.</t>
    </r>
  </si>
  <si>
    <r>
      <rPr>
        <b/>
        <strike/>
        <sz val="10"/>
        <color rgb="FFFF0000"/>
        <rFont val="Cambria"/>
        <family val="1"/>
      </rPr>
      <t xml:space="preserve">Prover serviço terceirizado de administração dos dados custodiados pela JF1 imprescindível à complementação do contrato de Fábrica de Softwares. </t>
    </r>
    <r>
      <rPr>
        <b/>
        <sz val="10"/>
        <color rgb="FF0000FF"/>
        <rFont val="Cambria"/>
        <family val="1"/>
      </rPr>
      <t>Prover serviço de Apoio ao Macroprocesso de Software.</t>
    </r>
  </si>
  <si>
    <t>Ajustar a Consulta Processual para processos com muitas partes ou movimentações e processos sigilosos</t>
  </si>
  <si>
    <r>
      <t>Ajustar a Consulta Processual para processos com muitas partes ou movimentações e processos sigilosos</t>
    </r>
    <r>
      <rPr>
        <b/>
        <sz val="10"/>
        <color rgb="FF0000FF"/>
        <rFont val="Calibri1"/>
      </rPr>
      <t xml:space="preserve"> (frontend)</t>
    </r>
  </si>
  <si>
    <t>Implantar o Sistema de Gestão de Pessoas da Justiça Federal - SERH</t>
  </si>
  <si>
    <t>Migrar a solução de monitoramento automático dos serviços e ativos de TI da JF1 para nova plataforma (Zabbix).</t>
  </si>
  <si>
    <t>Prover solução de auditoria para o ambiente computacional da JF1.</t>
  </si>
  <si>
    <t>DITEC</t>
  </si>
  <si>
    <t>Evoluir o Sistema de Magistrados para permitir Cálculo de Aposentadoria.</t>
  </si>
  <si>
    <t>Prover solução de apresentação interativa para o memorial do TRF1.</t>
  </si>
  <si>
    <t>Centralização do serviço de correio eletrônico da JF1 (Exchange) no TRF1</t>
  </si>
  <si>
    <t>Refatorar a Consulta processual Web 0025003-86.2016.4.01.8000 (Processual, Juris, JEF-Virtual) - muitas partes e sigilos</t>
  </si>
  <si>
    <r>
      <t>Implantar e manter na JF1 a solução de BI "Sistema de Identificação de Repetitividade - RADAR" do TJMG</t>
    </r>
    <r>
      <rPr>
        <b/>
        <sz val="10"/>
        <color rgb="FFFF0000"/>
        <rFont val="Calibri1"/>
      </rPr>
      <t/>
    </r>
  </si>
  <si>
    <t>Evoluir o Sistema de Aquisição e Controle de Bens e Serviços - SICAM para:
- permitir a amortização de softwares em atendimento ao Manual de Contabilidade Aplicada ao Setor Público - MCASP;
- permitir o inventário de bens patrimoniais por meio de dispositivos móveis.</t>
  </si>
  <si>
    <r>
      <t xml:space="preserve">Evoluir os sistemas judiciais para:
- adequar ao Procin-JUD;
- adequar à Resolução CNJ 235/2016 (Banco Nacional de Precedentes);
- adequar ao novo CPC;
- adequar à Resolução CJF 459/2017;
- permitir o cadastro de processos dos séculos XVIII, XIX e XX.
</t>
    </r>
    <r>
      <rPr>
        <b/>
        <sz val="11"/>
        <color rgb="FF000000"/>
        <rFont val="Calibri"/>
        <family val="2"/>
        <scheme val="minor"/>
      </rPr>
      <t>- Ajuste no relatório de inspeção para atender a ON 1/2018 da Coger e integração com o e-Siest (Sesi1, Sesi2, Diest)</t>
    </r>
  </si>
  <si>
    <r>
      <rPr>
        <b/>
        <sz val="11"/>
        <rFont val="Calibri"/>
        <family val="2"/>
        <scheme val="minor"/>
      </rPr>
      <t>Evoluir o sistema e-Mandado
Criar:
- módulo criminal;
- módulo de execução de pena (sugestão de integrar com o SEEU do CNJ);
- integrar com o BNMP 2.0 (Banco de Monitoramento de Prisões - CNJ);
- integrar com os Sistemas de Mandado de Prisão e Alvará de Soltura Eletrônico;
- integrar com o cadastro Bens apreendidos – CNJ;</t>
    </r>
    <r>
      <rPr>
        <b/>
        <sz val="11"/>
        <color rgb="FF000000"/>
        <rFont val="Calibri"/>
        <family val="2"/>
        <scheme val="minor"/>
      </rPr>
      <t xml:space="preserve">
- módulo de sorteio de colegiados.</t>
    </r>
  </si>
  <si>
    <r>
      <t>Atualizar as unidades de armazenamento de dados (</t>
    </r>
    <r>
      <rPr>
        <b/>
        <i/>
        <sz val="10"/>
        <color rgb="FF000000"/>
        <rFont val="Calibri"/>
        <family val="2"/>
        <scheme val="minor"/>
      </rPr>
      <t>storages</t>
    </r>
    <r>
      <rPr>
        <b/>
        <sz val="10"/>
        <color rgb="FF000000"/>
        <rFont val="Calibri"/>
        <family val="2"/>
        <scheme val="minor"/>
      </rPr>
      <t>) da JF1 em atendimento à PNITI-JF (Resolução CJF 355/2015).</t>
    </r>
  </si>
  <si>
    <r>
      <t>Implantar solução para virtualização das estações de trabalho (</t>
    </r>
    <r>
      <rPr>
        <b/>
        <i/>
        <sz val="10"/>
        <color rgb="FF000000"/>
        <rFont val="Calibri"/>
        <family val="2"/>
        <scheme val="minor"/>
      </rPr>
      <t>desktops</t>
    </r>
    <r>
      <rPr>
        <b/>
        <sz val="10"/>
        <color rgb="FF000000"/>
        <rFont val="Calibri"/>
        <family val="2"/>
        <scheme val="minor"/>
      </rPr>
      <t>) da JF1.</t>
    </r>
  </si>
</sst>
</file>

<file path=xl/styles.xml><?xml version="1.0" encoding="utf-8"?>
<styleSheet xmlns="http://schemas.openxmlformats.org/spreadsheetml/2006/main">
  <numFmts count="1">
    <numFmt numFmtId="164" formatCode="_-&quot;R$ &quot;* #,##0.00_-;&quot;-R$ &quot;* #,##0.00_-;_-&quot;R$ &quot;* \-??_-;_-@_-"/>
  </numFmts>
  <fonts count="65">
    <font>
      <sz val="11"/>
      <color rgb="FF000000"/>
      <name val="Calibri"/>
      <family val="2"/>
      <charset val="1"/>
    </font>
    <font>
      <b/>
      <sz val="11"/>
      <color rgb="FF000000"/>
      <name val="Calibri"/>
      <family val="2"/>
      <charset val="1"/>
    </font>
    <font>
      <sz val="12"/>
      <color rgb="FF000000"/>
      <name val="Calibri"/>
      <family val="2"/>
      <charset val="1"/>
    </font>
    <font>
      <b/>
      <sz val="12"/>
      <color rgb="FF000000"/>
      <name val="Calibri"/>
      <family val="2"/>
      <charset val="1"/>
    </font>
    <font>
      <sz val="10"/>
      <color rgb="FF000000"/>
      <name val="Calibri"/>
      <family val="2"/>
      <charset val="1"/>
    </font>
    <font>
      <i/>
      <sz val="10"/>
      <color rgb="FF000000"/>
      <name val="Calibri"/>
      <family val="2"/>
      <charset val="1"/>
    </font>
    <font>
      <sz val="10"/>
      <color rgb="FF000000"/>
      <name val="Microsoft YaHei"/>
      <family val="2"/>
      <charset val="1"/>
    </font>
    <font>
      <b/>
      <i/>
      <sz val="10"/>
      <color rgb="FF002060"/>
      <name val="Calibri"/>
      <family val="2"/>
      <charset val="1"/>
    </font>
    <font>
      <i/>
      <sz val="10"/>
      <color rgb="FF002060"/>
      <name val="Calibri"/>
      <family val="2"/>
      <charset val="1"/>
    </font>
    <font>
      <sz val="10"/>
      <color rgb="FF000000"/>
      <name val="Calibri1"/>
      <charset val="1"/>
    </font>
    <font>
      <b/>
      <sz val="10"/>
      <color rgb="FF000000"/>
      <name val="Calibri1"/>
      <charset val="1"/>
    </font>
    <font>
      <b/>
      <sz val="18"/>
      <color rgb="FF000000"/>
      <name val="Calibri1"/>
      <charset val="1"/>
    </font>
    <font>
      <b/>
      <sz val="8"/>
      <color rgb="FF000000"/>
      <name val="Calibri1"/>
      <charset val="1"/>
    </font>
    <font>
      <b/>
      <sz val="11"/>
      <color rgb="FF000000"/>
      <name val="Calibri1"/>
      <charset val="1"/>
    </font>
    <font>
      <b/>
      <sz val="10"/>
      <color rgb="FF0000FF"/>
      <name val="Calibri1"/>
      <charset val="1"/>
    </font>
    <font>
      <sz val="10"/>
      <name val="Calibri1"/>
      <charset val="1"/>
    </font>
    <font>
      <b/>
      <sz val="10"/>
      <name val="Calibri1"/>
      <charset val="1"/>
    </font>
    <font>
      <sz val="11"/>
      <name val="Calibri"/>
      <family val="2"/>
      <charset val="1"/>
    </font>
    <font>
      <sz val="10"/>
      <color rgb="FF0000FF"/>
      <name val="Calibri1"/>
      <charset val="1"/>
    </font>
    <font>
      <b/>
      <sz val="9"/>
      <color rgb="FF000000"/>
      <name val="Tahoma"/>
      <family val="2"/>
      <charset val="1"/>
    </font>
    <font>
      <sz val="9"/>
      <color rgb="FF000000"/>
      <name val="Tahoma"/>
      <family val="2"/>
      <charset val="1"/>
    </font>
    <font>
      <b/>
      <sz val="11"/>
      <color rgb="FF0070C0"/>
      <name val="Calibri"/>
      <family val="2"/>
      <charset val="1"/>
    </font>
    <font>
      <b/>
      <sz val="11"/>
      <color rgb="FF376092"/>
      <name val="Calibri"/>
      <family val="2"/>
      <charset val="1"/>
    </font>
    <font>
      <b/>
      <sz val="14"/>
      <color rgb="FF0070C0"/>
      <name val="Calibri"/>
      <family val="2"/>
      <charset val="1"/>
    </font>
    <font>
      <b/>
      <sz val="11"/>
      <color rgb="FFFF0000"/>
      <name val="Calibri"/>
      <family val="2"/>
      <charset val="1"/>
    </font>
    <font>
      <sz val="11"/>
      <color rgb="FF000000"/>
      <name val="Arial1"/>
      <charset val="1"/>
    </font>
    <font>
      <b/>
      <sz val="10"/>
      <color rgb="FF000000"/>
      <name val="Calibri"/>
      <family val="2"/>
      <charset val="1"/>
    </font>
    <font>
      <sz val="11"/>
      <color rgb="FF000000"/>
      <name val="Calibri"/>
      <family val="2"/>
      <charset val="1"/>
    </font>
    <font>
      <sz val="10"/>
      <color theme="6" tint="-0.499984740745262"/>
      <name val="Calibri1"/>
      <charset val="1"/>
    </font>
    <font>
      <sz val="11"/>
      <color theme="6" tint="-0.499984740745262"/>
      <name val="Calibri"/>
      <family val="2"/>
      <charset val="1"/>
    </font>
    <font>
      <b/>
      <sz val="10"/>
      <color rgb="FFFF0000"/>
      <name val="Calibri1"/>
    </font>
    <font>
      <b/>
      <sz val="10"/>
      <color rgb="FF000000"/>
      <name val="Calibri1"/>
    </font>
    <font>
      <b/>
      <sz val="9"/>
      <color indexed="81"/>
      <name val="Tahoma"/>
      <family val="2"/>
    </font>
    <font>
      <strike/>
      <sz val="10"/>
      <color rgb="FFFF0000"/>
      <name val="Calibri1"/>
      <charset val="1"/>
    </font>
    <font>
      <sz val="9"/>
      <color indexed="81"/>
      <name val="Tahoma"/>
      <family val="2"/>
    </font>
    <font>
      <b/>
      <strike/>
      <sz val="10"/>
      <color rgb="FFFF0000"/>
      <name val="Cambria"/>
      <family val="1"/>
    </font>
    <font>
      <strike/>
      <sz val="10"/>
      <color rgb="FFFF0000"/>
      <name val="Cambria"/>
      <family val="1"/>
    </font>
    <font>
      <strike/>
      <sz val="11"/>
      <color rgb="FFFF0000"/>
      <name val="Cambria"/>
      <family val="1"/>
    </font>
    <font>
      <sz val="11"/>
      <color rgb="FF0000FF"/>
      <name val="Calibri"/>
      <family val="2"/>
      <charset val="1"/>
    </font>
    <font>
      <b/>
      <strike/>
      <sz val="11"/>
      <color rgb="FFFF0000"/>
      <name val="Cambria"/>
      <family val="1"/>
    </font>
    <font>
      <b/>
      <sz val="10"/>
      <color rgb="FF3333FF"/>
      <name val="Calibri1"/>
    </font>
    <font>
      <b/>
      <strike/>
      <sz val="10"/>
      <color rgb="FFFF0000"/>
      <name val="Calibri1"/>
    </font>
    <font>
      <b/>
      <sz val="10"/>
      <color rgb="FF0000FF"/>
      <name val="Calibri1"/>
    </font>
    <font>
      <sz val="10"/>
      <color theme="1"/>
      <name val="Calibri1"/>
      <charset val="1"/>
    </font>
    <font>
      <sz val="10"/>
      <name val="Calibri1"/>
    </font>
    <font>
      <sz val="10"/>
      <color rgb="FF00B050"/>
      <name val="Calibri1"/>
      <charset val="1"/>
    </font>
    <font>
      <b/>
      <sz val="10"/>
      <color rgb="FF00B050"/>
      <name val="Calibri1"/>
      <charset val="1"/>
    </font>
    <font>
      <b/>
      <strike/>
      <sz val="10"/>
      <color rgb="FFFF0000"/>
      <name val="Calibri1"/>
      <charset val="1"/>
    </font>
    <font>
      <b/>
      <sz val="10"/>
      <color theme="1"/>
      <name val="Calibri1"/>
      <charset val="1"/>
    </font>
    <font>
      <b/>
      <sz val="11"/>
      <color rgb="FF000000"/>
      <name val="Calibri"/>
      <family val="2"/>
    </font>
    <font>
      <sz val="10"/>
      <color rgb="FFFF0000"/>
      <name val="Cambria"/>
      <family val="1"/>
    </font>
    <font>
      <b/>
      <sz val="10"/>
      <color rgb="FFFF0000"/>
      <name val="Cambria"/>
      <family val="1"/>
    </font>
    <font>
      <sz val="10"/>
      <color rgb="FF000000"/>
      <name val="Cambria"/>
      <family val="1"/>
    </font>
    <font>
      <sz val="11"/>
      <color rgb="FFFF0000"/>
      <name val="Cambria"/>
      <family val="1"/>
    </font>
    <font>
      <sz val="10"/>
      <name val="Cambria"/>
      <family val="1"/>
    </font>
    <font>
      <b/>
      <sz val="10"/>
      <name val="Cambria"/>
      <family val="1"/>
    </font>
    <font>
      <b/>
      <sz val="10"/>
      <color rgb="FF0000FF"/>
      <name val="Cambria"/>
      <family val="1"/>
    </font>
    <font>
      <b/>
      <sz val="10"/>
      <color rgb="FF000000"/>
      <name val="Calibri"/>
      <family val="2"/>
      <scheme val="minor"/>
    </font>
    <font>
      <b/>
      <sz val="10"/>
      <name val="Calibri"/>
      <family val="2"/>
      <scheme val="minor"/>
    </font>
    <font>
      <b/>
      <sz val="11"/>
      <color rgb="FF000000"/>
      <name val="Calibri"/>
      <family val="2"/>
      <scheme val="minor"/>
    </font>
    <font>
      <b/>
      <sz val="11"/>
      <name val="Calibri"/>
      <family val="2"/>
      <scheme val="minor"/>
    </font>
    <font>
      <b/>
      <i/>
      <sz val="10"/>
      <color rgb="FF000000"/>
      <name val="Calibri"/>
      <family val="2"/>
      <scheme val="minor"/>
    </font>
    <font>
      <b/>
      <sz val="10"/>
      <color rgb="FF00B050"/>
      <name val="Calibri"/>
      <family val="2"/>
      <scheme val="minor"/>
    </font>
    <font>
      <b/>
      <sz val="10"/>
      <color rgb="FF0000FF"/>
      <name val="Calibri"/>
      <family val="2"/>
      <scheme val="minor"/>
    </font>
    <font>
      <b/>
      <strike/>
      <sz val="10"/>
      <color rgb="FFFF0000"/>
      <name val="Calibri"/>
      <family val="2"/>
      <scheme val="minor"/>
    </font>
  </fonts>
  <fills count="17">
    <fill>
      <patternFill patternType="none"/>
    </fill>
    <fill>
      <patternFill patternType="gray125"/>
    </fill>
    <fill>
      <patternFill patternType="solid">
        <fgColor rgb="FFA6A6A6"/>
        <bgColor rgb="FFD09493"/>
      </patternFill>
    </fill>
    <fill>
      <patternFill patternType="solid">
        <fgColor rgb="FFFDEADA"/>
        <bgColor rgb="FFEBF1DE"/>
      </patternFill>
    </fill>
    <fill>
      <patternFill patternType="solid">
        <fgColor rgb="FFC3D69B"/>
        <bgColor rgb="FFB9CDE5"/>
      </patternFill>
    </fill>
    <fill>
      <patternFill patternType="solid">
        <fgColor rgb="FF6395ED"/>
        <bgColor rgb="FF4F81BD"/>
      </patternFill>
    </fill>
    <fill>
      <patternFill patternType="solid">
        <fgColor rgb="FFFFFF99"/>
        <bgColor rgb="FFFFFFCC"/>
      </patternFill>
    </fill>
    <fill>
      <patternFill patternType="solid">
        <fgColor rgb="FFFFFFFF"/>
        <bgColor rgb="FFFFFFCC"/>
      </patternFill>
    </fill>
    <fill>
      <patternFill patternType="solid">
        <fgColor rgb="FFEBF1DE"/>
        <bgColor rgb="FFFDEADA"/>
      </patternFill>
    </fill>
    <fill>
      <patternFill patternType="solid">
        <fgColor rgb="FFB0C4DE"/>
        <bgColor rgb="FFB9CDE5"/>
      </patternFill>
    </fill>
    <fill>
      <patternFill patternType="solid">
        <fgColor rgb="FFFFFFCC"/>
        <bgColor rgb="FFEBF1DE"/>
      </patternFill>
    </fill>
    <fill>
      <patternFill patternType="solid">
        <fgColor rgb="FFC4D8F5"/>
        <bgColor rgb="FFB9CDE5"/>
      </patternFill>
    </fill>
    <fill>
      <patternFill patternType="solid">
        <fgColor rgb="FFB9CDE5"/>
        <bgColor rgb="FFB0C4DE"/>
      </patternFill>
    </fill>
    <fill>
      <patternFill patternType="solid">
        <fgColor rgb="FFE6B9B8"/>
        <bgColor rgb="FFDBB0B0"/>
      </patternFill>
    </fill>
    <fill>
      <patternFill patternType="solid">
        <fgColor rgb="FFFFFF00"/>
        <bgColor rgb="FFFFFFCC"/>
      </patternFill>
    </fill>
    <fill>
      <patternFill patternType="solid">
        <fgColor theme="3" tint="0.79998168889431442"/>
        <bgColor rgb="FF4F81BD"/>
      </patternFill>
    </fill>
    <fill>
      <patternFill patternType="solid">
        <fgColor theme="3" tint="0.79998168889431442"/>
        <bgColor rgb="FFB9CDE5"/>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rgb="FFA6A6A6"/>
      </bottom>
      <diagonal/>
    </border>
    <border>
      <left style="thin">
        <color rgb="FFA6A6A6"/>
      </left>
      <right/>
      <top/>
      <bottom style="thin">
        <color rgb="FFA6A6A6"/>
      </bottom>
      <diagonal/>
    </border>
    <border>
      <left style="thin">
        <color rgb="FFA6A6A6"/>
      </left>
      <right style="thin">
        <color rgb="FFA6A6A6"/>
      </right>
      <top/>
      <bottom style="thin">
        <color rgb="FFA6A6A6"/>
      </bottom>
      <diagonal/>
    </border>
    <border>
      <left/>
      <right/>
      <top style="thin">
        <color rgb="FFA6A6A6"/>
      </top>
      <bottom style="thin">
        <color rgb="FFA6A6A6"/>
      </bottom>
      <diagonal/>
    </border>
    <border>
      <left style="thin">
        <color rgb="FFA6A6A6"/>
      </left>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s>
  <cellStyleXfs count="3">
    <xf numFmtId="0" fontId="0" fillId="0" borderId="0"/>
    <xf numFmtId="164" fontId="27" fillId="0" borderId="0" applyBorder="0" applyProtection="0"/>
    <xf numFmtId="0" fontId="27" fillId="0" borderId="0"/>
  </cellStyleXfs>
  <cellXfs count="200">
    <xf numFmtId="0" fontId="0" fillId="0" borderId="0" xfId="0"/>
    <xf numFmtId="0" fontId="2" fillId="0" borderId="0" xfId="2" applyFont="1" applyAlignment="1" applyProtection="1">
      <alignment wrapText="1"/>
      <protection locked="0"/>
    </xf>
    <xf numFmtId="0" fontId="2" fillId="0" borderId="0" xfId="2" applyFont="1" applyAlignment="1" applyProtection="1">
      <alignment horizontal="right" wrapText="1"/>
      <protection locked="0"/>
    </xf>
    <xf numFmtId="0" fontId="3" fillId="2" borderId="1" xfId="2" applyFont="1" applyFill="1" applyBorder="1" applyAlignment="1" applyProtection="1">
      <alignment horizontal="center" vertical="center" wrapText="1"/>
      <protection locked="0"/>
    </xf>
    <xf numFmtId="0" fontId="4" fillId="0" borderId="2"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0" fontId="4" fillId="0" borderId="4" xfId="2" applyFont="1" applyBorder="1" applyAlignment="1" applyProtection="1">
      <alignment horizontal="justify" vertical="center" wrapText="1"/>
      <protection locked="0"/>
    </xf>
    <xf numFmtId="0" fontId="4" fillId="0" borderId="1" xfId="2" applyFont="1" applyBorder="1" applyAlignment="1" applyProtection="1">
      <alignment vertical="center" wrapText="1"/>
      <protection locked="0"/>
    </xf>
    <xf numFmtId="0" fontId="4" fillId="0" borderId="5" xfId="2" applyFont="1" applyBorder="1" applyAlignment="1" applyProtection="1">
      <alignment horizontal="center" vertical="center" wrapText="1"/>
      <protection locked="0"/>
    </xf>
    <xf numFmtId="0" fontId="4" fillId="0" borderId="6" xfId="2" applyFont="1" applyBorder="1" applyAlignment="1" applyProtection="1">
      <alignment horizontal="center" vertical="center" wrapText="1"/>
      <protection locked="0"/>
    </xf>
    <xf numFmtId="0" fontId="4" fillId="0" borderId="6" xfId="2" applyFont="1" applyBorder="1" applyAlignment="1" applyProtection="1">
      <alignment horizontal="justify" vertical="center" wrapText="1"/>
      <protection locked="0"/>
    </xf>
    <xf numFmtId="0" fontId="4" fillId="0" borderId="7" xfId="2" applyFont="1" applyBorder="1" applyAlignment="1" applyProtection="1">
      <alignment horizontal="justify" vertical="center" wrapText="1"/>
      <protection locked="0"/>
    </xf>
    <xf numFmtId="0" fontId="4" fillId="0" borderId="7" xfId="2" applyFont="1" applyBorder="1" applyAlignment="1" applyProtection="1">
      <alignment horizontal="center" vertical="center" wrapText="1"/>
      <protection locked="0"/>
    </xf>
    <xf numFmtId="0" fontId="0" fillId="0" borderId="0" xfId="2" applyFont="1"/>
    <xf numFmtId="0" fontId="0" fillId="0" borderId="8" xfId="2" applyFont="1" applyBorder="1" applyAlignment="1"/>
    <xf numFmtId="0" fontId="0" fillId="0" borderId="9" xfId="2" applyFont="1" applyBorder="1" applyAlignment="1"/>
    <xf numFmtId="0" fontId="27" fillId="0" borderId="10" xfId="2" applyFont="1" applyBorder="1" applyAlignment="1">
      <alignment horizontal="left"/>
    </xf>
    <xf numFmtId="0" fontId="27" fillId="0" borderId="11" xfId="2" applyFont="1" applyBorder="1" applyAlignment="1"/>
    <xf numFmtId="0" fontId="27" fillId="0" borderId="12" xfId="2" applyFont="1" applyBorder="1" applyAlignment="1">
      <alignment horizontal="left"/>
    </xf>
    <xf numFmtId="0" fontId="27" fillId="0" borderId="13" xfId="2" applyFont="1" applyBorder="1" applyAlignment="1"/>
    <xf numFmtId="0" fontId="0" fillId="0" borderId="12" xfId="2" applyFont="1" applyBorder="1" applyAlignment="1">
      <alignment horizontal="left" wrapText="1"/>
    </xf>
    <xf numFmtId="0" fontId="27" fillId="0" borderId="14" xfId="2" applyFont="1" applyBorder="1" applyAlignment="1"/>
    <xf numFmtId="0" fontId="1" fillId="0" borderId="15" xfId="2" applyFont="1" applyBorder="1" applyAlignment="1">
      <alignment horizontal="left"/>
    </xf>
    <xf numFmtId="0" fontId="1" fillId="0" borderId="16" xfId="2" applyFont="1" applyBorder="1"/>
    <xf numFmtId="0" fontId="9" fillId="0" borderId="0" xfId="2" applyFont="1" applyAlignment="1">
      <alignment vertical="center" wrapText="1"/>
    </xf>
    <xf numFmtId="0" fontId="9" fillId="0" borderId="0" xfId="2" applyFont="1" applyAlignment="1">
      <alignment horizontal="center" vertical="center" wrapText="1"/>
    </xf>
    <xf numFmtId="0" fontId="9" fillId="0" borderId="0" xfId="2" applyFont="1" applyAlignment="1">
      <alignment horizontal="left" vertical="center" wrapText="1"/>
    </xf>
    <xf numFmtId="0" fontId="10" fillId="0" borderId="0" xfId="2" applyFont="1" applyAlignment="1">
      <alignment vertical="center" wrapText="1"/>
    </xf>
    <xf numFmtId="0" fontId="11" fillId="0" borderId="0" xfId="2" applyFont="1" applyBorder="1" applyAlignment="1">
      <alignment horizontal="center" vertical="center" wrapText="1"/>
    </xf>
    <xf numFmtId="0" fontId="10" fillId="6" borderId="1"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0" fillId="2" borderId="1" xfId="2" applyFont="1" applyFill="1" applyBorder="1" applyAlignment="1">
      <alignment horizontal="left" vertical="center" wrapText="1"/>
    </xf>
    <xf numFmtId="0" fontId="10" fillId="3" borderId="20" xfId="2" applyFont="1" applyFill="1" applyBorder="1" applyAlignment="1">
      <alignment horizontal="center" vertical="center" wrapText="1"/>
    </xf>
    <xf numFmtId="0" fontId="9" fillId="4" borderId="1" xfId="2" applyFont="1" applyFill="1" applyBorder="1" applyAlignment="1">
      <alignment horizontal="center" vertical="center" wrapText="1"/>
    </xf>
    <xf numFmtId="17" fontId="9" fillId="5" borderId="1" xfId="2" applyNumberFormat="1" applyFont="1" applyFill="1" applyBorder="1" applyAlignment="1">
      <alignment horizontal="center" vertical="center" wrapText="1"/>
    </xf>
    <xf numFmtId="0" fontId="9" fillId="0" borderId="1" xfId="2" applyFont="1" applyBorder="1" applyAlignment="1">
      <alignment vertical="center" wrapText="1"/>
    </xf>
    <xf numFmtId="0" fontId="9" fillId="7" borderId="1" xfId="2" applyFont="1" applyFill="1" applyBorder="1" applyAlignment="1">
      <alignment horizontal="center" vertical="center" wrapText="1"/>
    </xf>
    <xf numFmtId="0" fontId="9" fillId="7" borderId="1" xfId="2" applyFont="1" applyFill="1" applyBorder="1" applyAlignment="1">
      <alignment horizontal="left" vertical="center" wrapText="1"/>
    </xf>
    <xf numFmtId="0" fontId="10" fillId="7" borderId="1" xfId="2" applyFont="1" applyFill="1" applyBorder="1" applyAlignment="1">
      <alignment horizontal="left" vertical="center" wrapText="1"/>
    </xf>
    <xf numFmtId="0" fontId="10" fillId="3" borderId="1" xfId="2" applyFont="1" applyFill="1" applyBorder="1" applyAlignment="1">
      <alignment horizontal="left" vertical="center" wrapText="1"/>
    </xf>
    <xf numFmtId="9" fontId="9" fillId="8" borderId="1" xfId="2" applyNumberFormat="1" applyFont="1" applyFill="1" applyBorder="1" applyAlignment="1">
      <alignment vertical="center" wrapText="1"/>
    </xf>
    <xf numFmtId="0" fontId="9" fillId="8" borderId="1" xfId="2" applyFont="1" applyFill="1" applyBorder="1" applyAlignment="1">
      <alignment vertical="center" wrapText="1"/>
    </xf>
    <xf numFmtId="9" fontId="9" fillId="9" borderId="1" xfId="2" applyNumberFormat="1" applyFont="1" applyFill="1" applyBorder="1" applyAlignment="1">
      <alignment vertical="center" wrapText="1"/>
    </xf>
    <xf numFmtId="0" fontId="9" fillId="10" borderId="1" xfId="2" applyFont="1" applyFill="1" applyBorder="1" applyAlignment="1">
      <alignment horizontal="left" vertical="center" wrapText="1"/>
    </xf>
    <xf numFmtId="0" fontId="9" fillId="3" borderId="1" xfId="2" applyFont="1" applyFill="1" applyBorder="1" applyAlignment="1">
      <alignment horizontal="left" vertical="center" wrapText="1"/>
    </xf>
    <xf numFmtId="164" fontId="9" fillId="3" borderId="1" xfId="1" applyFont="1" applyFill="1" applyBorder="1" applyAlignment="1" applyProtection="1">
      <alignment horizontal="left" vertical="center" wrapText="1"/>
    </xf>
    <xf numFmtId="0" fontId="10" fillId="7" borderId="1" xfId="2" applyFont="1" applyFill="1" applyBorder="1" applyAlignment="1">
      <alignment horizontal="justify" vertical="center" wrapText="1"/>
    </xf>
    <xf numFmtId="0" fontId="10" fillId="7" borderId="21" xfId="2" applyFont="1" applyFill="1" applyBorder="1" applyAlignment="1">
      <alignment vertical="center" wrapText="1"/>
    </xf>
    <xf numFmtId="0" fontId="13" fillId="7" borderId="1" xfId="2" applyFont="1" applyFill="1" applyBorder="1" applyAlignment="1">
      <alignment horizontal="left" vertical="center" wrapText="1"/>
    </xf>
    <xf numFmtId="0" fontId="10" fillId="7" borderId="1" xfId="2" applyFont="1" applyFill="1" applyBorder="1" applyAlignment="1">
      <alignment vertical="center" wrapText="1"/>
    </xf>
    <xf numFmtId="0" fontId="10" fillId="0" borderId="1" xfId="2" applyFont="1" applyBorder="1" applyAlignment="1">
      <alignment horizontal="justify" vertical="center" wrapText="1"/>
    </xf>
    <xf numFmtId="0" fontId="10" fillId="7" borderId="1" xfId="2" applyFont="1" applyFill="1" applyBorder="1" applyAlignment="1" applyProtection="1">
      <alignment horizontal="left" vertical="center" wrapText="1"/>
      <protection hidden="1"/>
    </xf>
    <xf numFmtId="0" fontId="15" fillId="0" borderId="1" xfId="2" applyFont="1" applyBorder="1" applyAlignment="1">
      <alignment vertical="center" wrapText="1"/>
    </xf>
    <xf numFmtId="0" fontId="15" fillId="7" borderId="1" xfId="2" applyFont="1" applyFill="1" applyBorder="1" applyAlignment="1">
      <alignment horizontal="center" vertical="center" wrapText="1"/>
    </xf>
    <xf numFmtId="0" fontId="15" fillId="7" borderId="1" xfId="2" applyFont="1" applyFill="1" applyBorder="1" applyAlignment="1">
      <alignment horizontal="left" vertical="center" wrapText="1"/>
    </xf>
    <xf numFmtId="0" fontId="16" fillId="7" borderId="1" xfId="2" applyFont="1" applyFill="1" applyBorder="1" applyAlignment="1">
      <alignment vertical="center" wrapText="1"/>
    </xf>
    <xf numFmtId="0" fontId="15" fillId="3" borderId="1" xfId="2" applyFont="1" applyFill="1" applyBorder="1" applyAlignment="1">
      <alignment horizontal="left" vertical="center" wrapText="1"/>
    </xf>
    <xf numFmtId="9" fontId="15" fillId="8" borderId="1" xfId="2" applyNumberFormat="1" applyFont="1" applyFill="1" applyBorder="1" applyAlignment="1">
      <alignment vertical="center" wrapText="1"/>
    </xf>
    <xf numFmtId="0" fontId="15" fillId="8" borderId="1" xfId="2" applyFont="1" applyFill="1" applyBorder="1" applyAlignment="1">
      <alignment vertical="center" wrapText="1"/>
    </xf>
    <xf numFmtId="9" fontId="15" fillId="9" borderId="1" xfId="2" applyNumberFormat="1" applyFont="1" applyFill="1" applyBorder="1" applyAlignment="1">
      <alignment vertical="center" wrapText="1"/>
    </xf>
    <xf numFmtId="0" fontId="15" fillId="10" borderId="1" xfId="2" applyFont="1" applyFill="1" applyBorder="1" applyAlignment="1">
      <alignment horizontal="left" vertical="center" wrapText="1"/>
    </xf>
    <xf numFmtId="0" fontId="17" fillId="0" borderId="0" xfId="0" applyFont="1"/>
    <xf numFmtId="0" fontId="15" fillId="0" borderId="0" xfId="2" applyFont="1" applyAlignment="1">
      <alignment vertical="center" wrapText="1"/>
    </xf>
    <xf numFmtId="0" fontId="10" fillId="7" borderId="22" xfId="2" applyFont="1" applyFill="1" applyBorder="1" applyAlignment="1">
      <alignment vertical="center" wrapText="1"/>
    </xf>
    <xf numFmtId="9" fontId="18" fillId="8" borderId="1" xfId="2" applyNumberFormat="1" applyFont="1" applyFill="1" applyBorder="1" applyAlignment="1">
      <alignment vertical="center" wrapText="1"/>
    </xf>
    <xf numFmtId="9" fontId="18" fillId="9" borderId="1" xfId="2" applyNumberFormat="1" applyFont="1" applyFill="1" applyBorder="1" applyAlignment="1">
      <alignment vertical="center" wrapText="1"/>
    </xf>
    <xf numFmtId="0" fontId="1" fillId="0" borderId="0" xfId="2" applyFont="1" applyBorder="1" applyAlignment="1">
      <alignment horizontal="center" vertical="center" wrapText="1"/>
    </xf>
    <xf numFmtId="0" fontId="22" fillId="0" borderId="0" xfId="2" applyFont="1" applyBorder="1" applyAlignment="1">
      <alignment horizontal="center" vertical="center" wrapText="1"/>
    </xf>
    <xf numFmtId="0" fontId="25" fillId="0" borderId="0" xfId="2" applyFont="1" applyBorder="1" applyAlignment="1">
      <alignment horizontal="left" vertical="center" wrapText="1"/>
    </xf>
    <xf numFmtId="0" fontId="22" fillId="0" borderId="0" xfId="2" applyFont="1" applyBorder="1" applyAlignment="1">
      <alignment horizontal="left" vertical="center" wrapText="1"/>
    </xf>
    <xf numFmtId="0" fontId="26" fillId="0" borderId="1" xfId="0" applyFont="1" applyBorder="1" applyAlignment="1">
      <alignment horizontal="center" vertical="center" textRotation="90" wrapText="1"/>
    </xf>
    <xf numFmtId="0" fontId="1" fillId="0" borderId="18" xfId="0" applyFont="1" applyBorder="1" applyAlignment="1">
      <alignment horizontal="center" vertical="center"/>
    </xf>
    <xf numFmtId="0" fontId="0" fillId="0" borderId="18" xfId="0" applyBorder="1"/>
    <xf numFmtId="0" fontId="0" fillId="0" borderId="0" xfId="0" applyAlignment="1">
      <alignment wrapText="1"/>
    </xf>
    <xf numFmtId="0" fontId="0" fillId="0" borderId="0" xfId="0" applyAlignment="1">
      <alignment vertical="center"/>
    </xf>
    <xf numFmtId="0" fontId="0" fillId="0" borderId="1" xfId="0" applyBorder="1" applyAlignment="1">
      <alignment horizontal="center" vertical="center" wrapText="1"/>
    </xf>
    <xf numFmtId="9" fontId="0" fillId="0" borderId="1" xfId="0" applyNumberFormat="1" applyBorder="1" applyAlignment="1">
      <alignment wrapText="1"/>
    </xf>
    <xf numFmtId="9" fontId="0" fillId="0" borderId="1" xfId="0" applyNumberFormat="1" applyBorder="1"/>
    <xf numFmtId="9" fontId="0" fillId="0" borderId="1" xfId="0" applyNumberFormat="1" applyFont="1" applyBorder="1"/>
    <xf numFmtId="10" fontId="0" fillId="0" borderId="1" xfId="0" applyNumberFormat="1" applyBorder="1"/>
    <xf numFmtId="10" fontId="0" fillId="0" borderId="1" xfId="0" applyNumberFormat="1" applyFont="1" applyBorder="1"/>
    <xf numFmtId="0" fontId="29" fillId="0" borderId="0" xfId="0" applyFont="1"/>
    <xf numFmtId="0" fontId="28" fillId="0" borderId="0" xfId="2" applyFont="1" applyAlignment="1">
      <alignment vertical="center" wrapText="1"/>
    </xf>
    <xf numFmtId="0" fontId="26" fillId="7" borderId="1" xfId="2" applyFont="1" applyFill="1" applyBorder="1" applyAlignment="1">
      <alignment horizontal="justify" vertical="center" wrapText="1"/>
    </xf>
    <xf numFmtId="0" fontId="26" fillId="7" borderId="1" xfId="2" applyFont="1" applyFill="1" applyBorder="1" applyAlignment="1">
      <alignment horizontal="left" vertical="center" wrapText="1"/>
    </xf>
    <xf numFmtId="0" fontId="31" fillId="7" borderId="1" xfId="2" applyFont="1" applyFill="1" applyBorder="1" applyAlignment="1">
      <alignment horizontal="justify" vertical="center" wrapText="1"/>
    </xf>
    <xf numFmtId="9" fontId="33" fillId="8" borderId="1" xfId="2" applyNumberFormat="1" applyFont="1" applyFill="1" applyBorder="1" applyAlignment="1">
      <alignment vertical="center" wrapText="1"/>
    </xf>
    <xf numFmtId="0" fontId="35" fillId="7" borderId="1" xfId="2" applyFont="1" applyFill="1" applyBorder="1" applyAlignment="1">
      <alignment vertical="center" wrapText="1"/>
    </xf>
    <xf numFmtId="9" fontId="36" fillId="9" borderId="1" xfId="2" applyNumberFormat="1" applyFont="1" applyFill="1" applyBorder="1" applyAlignment="1">
      <alignment vertical="center" wrapText="1"/>
    </xf>
    <xf numFmtId="0" fontId="36" fillId="0" borderId="1" xfId="2" applyFont="1" applyBorder="1" applyAlignment="1">
      <alignment vertical="center" wrapText="1"/>
    </xf>
    <xf numFmtId="0" fontId="36" fillId="7" borderId="1" xfId="2" applyFont="1" applyFill="1" applyBorder="1" applyAlignment="1">
      <alignment horizontal="center" vertical="center" wrapText="1"/>
    </xf>
    <xf numFmtId="0" fontId="36" fillId="7" borderId="1" xfId="2" applyFont="1" applyFill="1" applyBorder="1" applyAlignment="1">
      <alignment horizontal="left" vertical="center" wrapText="1"/>
    </xf>
    <xf numFmtId="0" fontId="36" fillId="3" borderId="1" xfId="2" applyFont="1" applyFill="1" applyBorder="1" applyAlignment="1">
      <alignment horizontal="left" vertical="center" wrapText="1"/>
    </xf>
    <xf numFmtId="9" fontId="36" fillId="8" borderId="1" xfId="2" applyNumberFormat="1" applyFont="1" applyFill="1" applyBorder="1" applyAlignment="1">
      <alignment vertical="center" wrapText="1"/>
    </xf>
    <xf numFmtId="0" fontId="36" fillId="10" borderId="1" xfId="2" applyFont="1" applyFill="1" applyBorder="1" applyAlignment="1">
      <alignment horizontal="left" vertical="center" wrapText="1"/>
    </xf>
    <xf numFmtId="0" fontId="37" fillId="0" borderId="0" xfId="0" applyFont="1"/>
    <xf numFmtId="0" fontId="36" fillId="0" borderId="0" xfId="2" applyFont="1" applyAlignment="1">
      <alignment vertical="center" wrapText="1"/>
    </xf>
    <xf numFmtId="0" fontId="18" fillId="0" borderId="1" xfId="2" applyFont="1" applyBorder="1" applyAlignment="1">
      <alignment vertical="center" wrapText="1"/>
    </xf>
    <xf numFmtId="0" fontId="18" fillId="7" borderId="1" xfId="2" applyFont="1" applyFill="1" applyBorder="1" applyAlignment="1">
      <alignment horizontal="center" vertical="center" wrapText="1"/>
    </xf>
    <xf numFmtId="0" fontId="18" fillId="7" borderId="1" xfId="2" applyFont="1" applyFill="1" applyBorder="1" applyAlignment="1">
      <alignment horizontal="left" vertical="center" wrapText="1"/>
    </xf>
    <xf numFmtId="0" fontId="14" fillId="7" borderId="1" xfId="2" applyFont="1" applyFill="1" applyBorder="1" applyAlignment="1">
      <alignment horizontal="left" vertical="center" wrapText="1"/>
    </xf>
    <xf numFmtId="0" fontId="14" fillId="0" borderId="0" xfId="2" applyFont="1" applyAlignment="1">
      <alignment vertical="center" wrapText="1"/>
    </xf>
    <xf numFmtId="0" fontId="18" fillId="10" borderId="1" xfId="2" applyFont="1" applyFill="1" applyBorder="1" applyAlignment="1">
      <alignment horizontal="left" vertical="center" wrapText="1"/>
    </xf>
    <xf numFmtId="0" fontId="38" fillId="0" borderId="0" xfId="0" applyFont="1"/>
    <xf numFmtId="0" fontId="18" fillId="0" borderId="0" xfId="2" applyFont="1" applyAlignment="1">
      <alignment vertical="center" wrapText="1"/>
    </xf>
    <xf numFmtId="0" fontId="35" fillId="7" borderId="1" xfId="2" applyFont="1" applyFill="1" applyBorder="1" applyAlignment="1" applyProtection="1">
      <alignment horizontal="left" vertical="center" wrapText="1"/>
      <protection hidden="1"/>
    </xf>
    <xf numFmtId="0" fontId="35" fillId="7" borderId="1" xfId="2" applyFont="1" applyFill="1" applyBorder="1" applyAlignment="1">
      <alignment horizontal="justify" vertical="center" wrapText="1"/>
    </xf>
    <xf numFmtId="0" fontId="39" fillId="0" borderId="0" xfId="0" applyFont="1"/>
    <xf numFmtId="0" fontId="35" fillId="0" borderId="0" xfId="2" applyFont="1" applyAlignment="1">
      <alignment vertical="center" wrapText="1"/>
    </xf>
    <xf numFmtId="0" fontId="35" fillId="7" borderId="1" xfId="2" applyFont="1" applyFill="1" applyBorder="1" applyAlignment="1">
      <alignment horizontal="left" vertical="center" wrapText="1"/>
    </xf>
    <xf numFmtId="0" fontId="31" fillId="7" borderId="1" xfId="2" applyFont="1" applyFill="1" applyBorder="1" applyAlignment="1">
      <alignment horizontal="left" vertical="center" wrapText="1"/>
    </xf>
    <xf numFmtId="0" fontId="35" fillId="0" borderId="21" xfId="2" applyFont="1" applyBorder="1" applyAlignment="1">
      <alignment vertical="center" wrapText="1"/>
    </xf>
    <xf numFmtId="9" fontId="43" fillId="9" borderId="1" xfId="2" applyNumberFormat="1" applyFont="1" applyFill="1" applyBorder="1" applyAlignment="1">
      <alignment vertical="center" wrapText="1"/>
    </xf>
    <xf numFmtId="9" fontId="43" fillId="8" borderId="1" xfId="2" applyNumberFormat="1" applyFont="1" applyFill="1" applyBorder="1" applyAlignment="1">
      <alignment vertical="center" wrapText="1"/>
    </xf>
    <xf numFmtId="0" fontId="45" fillId="0" borderId="0" xfId="2" applyFont="1" applyAlignment="1">
      <alignment horizontal="center" vertical="center" wrapText="1"/>
    </xf>
    <xf numFmtId="0" fontId="45" fillId="7" borderId="1" xfId="2" applyFont="1" applyFill="1" applyBorder="1" applyAlignment="1">
      <alignment horizontal="left" vertical="center" wrapText="1"/>
    </xf>
    <xf numFmtId="0" fontId="46" fillId="0" borderId="0" xfId="2" applyFont="1" applyAlignment="1">
      <alignment vertical="center" wrapText="1"/>
    </xf>
    <xf numFmtId="9" fontId="45" fillId="8" borderId="1" xfId="2" applyNumberFormat="1" applyFont="1" applyFill="1" applyBorder="1" applyAlignment="1">
      <alignment vertical="center" wrapText="1"/>
    </xf>
    <xf numFmtId="9" fontId="45" fillId="9" borderId="1" xfId="2" applyNumberFormat="1" applyFont="1" applyFill="1" applyBorder="1" applyAlignment="1">
      <alignment vertical="center" wrapText="1"/>
    </xf>
    <xf numFmtId="0" fontId="45" fillId="10" borderId="1" xfId="2" applyFont="1" applyFill="1" applyBorder="1" applyAlignment="1">
      <alignment horizontal="left" vertical="center" wrapText="1"/>
    </xf>
    <xf numFmtId="0" fontId="47" fillId="7" borderId="1" xfId="2" applyFont="1" applyFill="1" applyBorder="1" applyAlignment="1">
      <alignment horizontal="left" vertical="center" wrapText="1"/>
    </xf>
    <xf numFmtId="0" fontId="33" fillId="3" borderId="1" xfId="2" applyFont="1" applyFill="1" applyBorder="1" applyAlignment="1">
      <alignment horizontal="left" vertical="center" wrapText="1"/>
    </xf>
    <xf numFmtId="164" fontId="33" fillId="3" borderId="1" xfId="1" applyFont="1" applyFill="1" applyBorder="1" applyAlignment="1" applyProtection="1">
      <alignment horizontal="left" vertical="center" wrapText="1"/>
    </xf>
    <xf numFmtId="0" fontId="35" fillId="14" borderId="1" xfId="2" applyFont="1" applyFill="1" applyBorder="1" applyAlignment="1">
      <alignment horizontal="left" vertical="center" wrapText="1"/>
    </xf>
    <xf numFmtId="0" fontId="10" fillId="15" borderId="19" xfId="2" applyFont="1" applyFill="1" applyBorder="1" applyAlignment="1">
      <alignment horizontal="center" vertical="center" wrapText="1"/>
    </xf>
    <xf numFmtId="17" fontId="10" fillId="15" borderId="1" xfId="2" applyNumberFormat="1" applyFont="1" applyFill="1" applyBorder="1" applyAlignment="1">
      <alignment horizontal="center" vertical="center" wrapText="1"/>
    </xf>
    <xf numFmtId="9" fontId="10" fillId="16" borderId="1" xfId="2" applyNumberFormat="1" applyFont="1" applyFill="1" applyBorder="1" applyAlignment="1">
      <alignment vertical="center" wrapText="1"/>
    </xf>
    <xf numFmtId="9" fontId="35" fillId="16" borderId="1" xfId="2" applyNumberFormat="1" applyFont="1" applyFill="1" applyBorder="1" applyAlignment="1">
      <alignment vertical="center" wrapText="1"/>
    </xf>
    <xf numFmtId="9" fontId="16" fillId="16" borderId="1" xfId="2" applyNumberFormat="1" applyFont="1" applyFill="1" applyBorder="1" applyAlignment="1">
      <alignment vertical="center" wrapText="1"/>
    </xf>
    <xf numFmtId="9" fontId="48" fillId="16" borderId="1" xfId="2" applyNumberFormat="1" applyFont="1" applyFill="1" applyBorder="1" applyAlignment="1">
      <alignment vertical="center" wrapText="1"/>
    </xf>
    <xf numFmtId="9" fontId="46" fillId="16" borderId="1" xfId="2" applyNumberFormat="1" applyFont="1" applyFill="1" applyBorder="1" applyAlignment="1">
      <alignment vertical="center" wrapText="1"/>
    </xf>
    <xf numFmtId="9" fontId="14" fillId="16" borderId="1" xfId="2" applyNumberFormat="1" applyFont="1" applyFill="1" applyBorder="1" applyAlignment="1">
      <alignment vertical="center" wrapText="1"/>
    </xf>
    <xf numFmtId="9" fontId="45" fillId="0" borderId="1" xfId="2" applyNumberFormat="1" applyFont="1" applyFill="1" applyBorder="1" applyAlignment="1">
      <alignment vertical="center" wrapText="1"/>
    </xf>
    <xf numFmtId="0" fontId="49" fillId="7" borderId="1" xfId="2" applyFont="1" applyFill="1" applyBorder="1" applyAlignment="1">
      <alignment horizontal="left" vertical="center" wrapText="1"/>
    </xf>
    <xf numFmtId="0" fontId="10" fillId="2" borderId="24" xfId="2" applyFont="1" applyFill="1" applyBorder="1" applyAlignment="1">
      <alignment vertical="center" wrapText="1"/>
    </xf>
    <xf numFmtId="0" fontId="51" fillId="7" borderId="1" xfId="2" applyFont="1" applyFill="1" applyBorder="1" applyAlignment="1">
      <alignment horizontal="justify" vertical="center" wrapText="1"/>
    </xf>
    <xf numFmtId="0" fontId="52" fillId="3" borderId="1" xfId="2" applyFont="1" applyFill="1" applyBorder="1" applyAlignment="1">
      <alignment horizontal="left" vertical="center" wrapText="1"/>
    </xf>
    <xf numFmtId="0" fontId="53" fillId="0" borderId="0" xfId="0" applyFont="1"/>
    <xf numFmtId="0" fontId="50" fillId="0" borderId="0" xfId="2" applyFont="1" applyAlignment="1">
      <alignment vertical="center" wrapText="1"/>
    </xf>
    <xf numFmtId="0" fontId="54" fillId="0" borderId="1" xfId="2" applyFont="1" applyBorder="1" applyAlignment="1">
      <alignment vertical="center" wrapText="1"/>
    </xf>
    <xf numFmtId="0" fontId="54" fillId="7" borderId="1" xfId="2" applyFont="1" applyFill="1" applyBorder="1" applyAlignment="1">
      <alignment horizontal="center" vertical="center" wrapText="1"/>
    </xf>
    <xf numFmtId="0" fontId="54" fillId="7" borderId="1" xfId="2" applyFont="1" applyFill="1" applyBorder="1" applyAlignment="1">
      <alignment horizontal="left" vertical="center" wrapText="1"/>
    </xf>
    <xf numFmtId="0" fontId="54" fillId="8" borderId="1" xfId="2" applyFont="1" applyFill="1" applyBorder="1" applyAlignment="1">
      <alignment vertical="center" wrapText="1"/>
    </xf>
    <xf numFmtId="9" fontId="54" fillId="8" borderId="1" xfId="2" applyNumberFormat="1" applyFont="1" applyFill="1" applyBorder="1" applyAlignment="1">
      <alignment vertical="center" wrapText="1"/>
    </xf>
    <xf numFmtId="9" fontId="54" fillId="9" borderId="1" xfId="2" applyNumberFormat="1" applyFont="1" applyFill="1" applyBorder="1" applyAlignment="1">
      <alignment vertical="center" wrapText="1"/>
    </xf>
    <xf numFmtId="9" fontId="55" fillId="16" borderId="1" xfId="2" applyNumberFormat="1" applyFont="1" applyFill="1" applyBorder="1" applyAlignment="1">
      <alignment vertical="center" wrapText="1"/>
    </xf>
    <xf numFmtId="0" fontId="54" fillId="10" borderId="1" xfId="2" applyFont="1" applyFill="1" applyBorder="1" applyAlignment="1">
      <alignment horizontal="left" vertical="center" wrapText="1"/>
    </xf>
    <xf numFmtId="0" fontId="10" fillId="0" borderId="21" xfId="2" applyFont="1" applyFill="1" applyBorder="1" applyAlignment="1">
      <alignment vertical="center" wrapText="1"/>
    </xf>
    <xf numFmtId="0" fontId="44" fillId="8" borderId="1" xfId="2" applyFont="1" applyFill="1" applyBorder="1" applyAlignment="1">
      <alignment vertical="center" wrapText="1"/>
    </xf>
    <xf numFmtId="0" fontId="16" fillId="8" borderId="1" xfId="2" applyFont="1" applyFill="1" applyBorder="1" applyAlignment="1">
      <alignment vertical="center" wrapText="1"/>
    </xf>
    <xf numFmtId="0" fontId="10" fillId="0" borderId="1" xfId="2" applyFont="1" applyFill="1" applyBorder="1" applyAlignment="1">
      <alignment horizontal="justify" vertical="center" wrapText="1"/>
    </xf>
    <xf numFmtId="0" fontId="57" fillId="7" borderId="1" xfId="2" applyFont="1" applyFill="1" applyBorder="1" applyAlignment="1">
      <alignment horizontal="left" vertical="center" wrapText="1"/>
    </xf>
    <xf numFmtId="0" fontId="57" fillId="7" borderId="1" xfId="2" applyFont="1" applyFill="1" applyBorder="1" applyAlignment="1">
      <alignment horizontal="justify" vertical="center" wrapText="1"/>
    </xf>
    <xf numFmtId="0" fontId="58" fillId="7" borderId="1" xfId="2" applyFont="1" applyFill="1" applyBorder="1" applyAlignment="1">
      <alignment horizontal="justify" vertical="center" wrapText="1"/>
    </xf>
    <xf numFmtId="0" fontId="57" fillId="0" borderId="21" xfId="2" applyFont="1" applyFill="1" applyBorder="1" applyAlignment="1">
      <alignment vertical="center" wrapText="1"/>
    </xf>
    <xf numFmtId="0" fontId="59" fillId="7" borderId="1" xfId="2" applyFont="1" applyFill="1" applyBorder="1" applyAlignment="1">
      <alignment horizontal="left" vertical="center" wrapText="1"/>
    </xf>
    <xf numFmtId="0" fontId="57" fillId="7" borderId="21" xfId="2" applyFont="1" applyFill="1" applyBorder="1" applyAlignment="1">
      <alignment vertical="center" wrapText="1"/>
    </xf>
    <xf numFmtId="0" fontId="58" fillId="7" borderId="1" xfId="2" applyFont="1" applyFill="1" applyBorder="1" applyAlignment="1">
      <alignment horizontal="left" vertical="center" wrapText="1"/>
    </xf>
    <xf numFmtId="0" fontId="57" fillId="7" borderId="1" xfId="2" applyFont="1" applyFill="1" applyBorder="1" applyAlignment="1">
      <alignment vertical="center" wrapText="1"/>
    </xf>
    <xf numFmtId="0" fontId="58" fillId="7" borderId="1" xfId="2" applyFont="1" applyFill="1" applyBorder="1" applyAlignment="1">
      <alignment vertical="center" wrapText="1"/>
    </xf>
    <xf numFmtId="0" fontId="57" fillId="0" borderId="1" xfId="2" applyFont="1" applyBorder="1" applyAlignment="1">
      <alignment horizontal="justify" vertical="center" wrapText="1"/>
    </xf>
    <xf numFmtId="0" fontId="58" fillId="7" borderId="1" xfId="2" applyFont="1" applyFill="1" applyBorder="1" applyAlignment="1" applyProtection="1">
      <alignment horizontal="left" vertical="center" wrapText="1"/>
      <protection hidden="1"/>
    </xf>
    <xf numFmtId="0" fontId="57" fillId="7" borderId="1" xfId="2" applyFont="1" applyFill="1" applyBorder="1" applyAlignment="1" applyProtection="1">
      <alignment horizontal="left" vertical="center" wrapText="1"/>
      <protection hidden="1"/>
    </xf>
    <xf numFmtId="0" fontId="57" fillId="7" borderId="22" xfId="2" applyFont="1" applyFill="1" applyBorder="1" applyAlignment="1">
      <alignment vertical="center" wrapText="1"/>
    </xf>
    <xf numFmtId="0" fontId="58" fillId="0" borderId="21" xfId="2" applyFont="1" applyBorder="1" applyAlignment="1">
      <alignment vertical="center" wrapText="1"/>
    </xf>
    <xf numFmtId="0" fontId="57" fillId="0" borderId="1" xfId="2" applyFont="1" applyFill="1" applyBorder="1" applyAlignment="1">
      <alignment horizontal="justify" vertical="center" wrapText="1"/>
    </xf>
    <xf numFmtId="0" fontId="58" fillId="0" borderId="1" xfId="2" applyFont="1" applyFill="1" applyBorder="1" applyAlignment="1">
      <alignment horizontal="left" vertical="center" wrapText="1"/>
    </xf>
    <xf numFmtId="0" fontId="62" fillId="0" borderId="0" xfId="2" applyFont="1" applyAlignment="1">
      <alignment vertical="center" wrapText="1"/>
    </xf>
    <xf numFmtId="0" fontId="63" fillId="7" borderId="1" xfId="2" applyFont="1" applyFill="1" applyBorder="1" applyAlignment="1">
      <alignment horizontal="left" vertical="center" wrapText="1"/>
    </xf>
    <xf numFmtId="0" fontId="45" fillId="0" borderId="1" xfId="2" applyFont="1" applyBorder="1" applyAlignment="1">
      <alignment vertical="center" wrapText="1"/>
    </xf>
    <xf numFmtId="0" fontId="64" fillId="7" borderId="1" xfId="2" applyFont="1" applyFill="1" applyBorder="1" applyAlignment="1">
      <alignment horizontal="left" vertical="center" wrapText="1"/>
    </xf>
    <xf numFmtId="0" fontId="10" fillId="6" borderId="1" xfId="2" applyFont="1" applyFill="1" applyBorder="1" applyAlignment="1">
      <alignment horizontal="center" vertical="center" wrapText="1"/>
    </xf>
    <xf numFmtId="0" fontId="11" fillId="0" borderId="0" xfId="2" applyFont="1" applyBorder="1" applyAlignment="1">
      <alignment horizontal="center" vertical="center" wrapText="1"/>
    </xf>
    <xf numFmtId="0" fontId="10" fillId="2" borderId="17"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9" fillId="4" borderId="23" xfId="2" applyFont="1" applyFill="1" applyBorder="1" applyAlignment="1">
      <alignment horizontal="center" vertical="center" wrapText="1"/>
    </xf>
    <xf numFmtId="0" fontId="9" fillId="4" borderId="18" xfId="2" applyFont="1" applyFill="1" applyBorder="1" applyAlignment="1">
      <alignment horizontal="center" vertical="center" wrapText="1"/>
    </xf>
    <xf numFmtId="0" fontId="9" fillId="4" borderId="19"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10" fillId="4" borderId="19" xfId="2" applyFont="1" applyFill="1" applyBorder="1" applyAlignment="1">
      <alignment horizontal="center" vertical="center" wrapText="1"/>
    </xf>
    <xf numFmtId="0" fontId="10" fillId="5" borderId="23" xfId="2" applyFont="1" applyFill="1" applyBorder="1" applyAlignment="1">
      <alignment horizontal="center" vertical="center" wrapText="1"/>
    </xf>
    <xf numFmtId="0" fontId="10" fillId="5" borderId="19" xfId="2" applyFont="1" applyFill="1" applyBorder="1" applyAlignment="1">
      <alignment horizontal="center" vertical="center" wrapText="1"/>
    </xf>
    <xf numFmtId="0" fontId="21" fillId="11" borderId="1" xfId="2" applyFont="1" applyFill="1" applyBorder="1" applyAlignment="1">
      <alignment horizontal="center" vertical="center" wrapText="1"/>
    </xf>
    <xf numFmtId="0" fontId="23" fillId="11" borderId="1" xfId="2" applyFont="1" applyFill="1" applyBorder="1" applyAlignment="1">
      <alignment horizontal="center" vertical="center" wrapText="1"/>
    </xf>
    <xf numFmtId="0" fontId="22" fillId="8" borderId="20" xfId="2" applyFont="1" applyFill="1" applyBorder="1" applyAlignment="1">
      <alignment horizontal="left" vertical="center" wrapText="1"/>
    </xf>
    <xf numFmtId="0" fontId="22" fillId="8" borderId="1" xfId="2" applyFont="1" applyFill="1" applyBorder="1" applyAlignment="1">
      <alignment horizontal="left" vertical="center" wrapText="1"/>
    </xf>
    <xf numFmtId="0" fontId="23" fillId="12" borderId="1" xfId="2" applyFont="1" applyFill="1" applyBorder="1" applyAlignment="1">
      <alignment horizontal="center" vertical="center" wrapText="1"/>
    </xf>
    <xf numFmtId="0" fontId="22" fillId="13" borderId="1" xfId="2" applyFont="1" applyFill="1" applyBorder="1" applyAlignment="1">
      <alignment horizontal="left" vertical="center" wrapText="1"/>
    </xf>
    <xf numFmtId="0" fontId="22" fillId="13" borderId="20" xfId="2" applyFont="1" applyFill="1" applyBorder="1" applyAlignment="1">
      <alignment horizontal="left" vertical="center" wrapText="1"/>
    </xf>
    <xf numFmtId="0" fontId="26" fillId="0" borderId="18" xfId="0" applyFont="1" applyBorder="1" applyAlignment="1">
      <alignment horizontal="center"/>
    </xf>
    <xf numFmtId="0" fontId="26" fillId="0" borderId="18" xfId="0" applyFont="1" applyBorder="1" applyAlignment="1">
      <alignment horizontal="center" vertical="center"/>
    </xf>
    <xf numFmtId="0" fontId="26" fillId="0" borderId="1" xfId="0" applyFont="1" applyBorder="1" applyAlignment="1">
      <alignment horizontal="center"/>
    </xf>
    <xf numFmtId="0" fontId="0" fillId="0" borderId="0" xfId="0" applyFont="1" applyBorder="1"/>
    <xf numFmtId="0" fontId="0" fillId="0" borderId="1" xfId="0"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xf numFmtId="9" fontId="0" fillId="0" borderId="1" xfId="0" applyNumberFormat="1" applyBorder="1" applyAlignment="1">
      <alignment horizontal="center" vertical="center"/>
    </xf>
  </cellXfs>
  <cellStyles count="3">
    <cellStyle name="Moeda" xfId="1" builtinId="4"/>
    <cellStyle name="Normal" xfId="0" builtinId="0"/>
    <cellStyle name="Texto Explicativo" xfId="2" builtinId="53" customBuiltin="1"/>
  </cellStyles>
  <dxfs count="38">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0099FF"/>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
      <font>
        <b val="0"/>
        <i val="0"/>
        <strike val="0"/>
        <outline val="0"/>
        <shadow val="0"/>
        <u val="none"/>
        <color rgb="FF000000"/>
      </font>
      <fill>
        <patternFill>
          <bgColor rgb="FF2300DC"/>
        </patternFill>
      </fill>
      <border diagonalUp="0" diagonalDown="0">
        <left/>
        <right/>
        <top/>
        <bottom/>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3300FF"/>
      <rgbColor rgb="FFB8860A"/>
      <rgbColor rgb="FFB94D4A"/>
      <rgbColor rgb="FF008080"/>
      <rgbColor rgb="FFB0C4DE"/>
      <rgbColor rgb="FF4F81BD"/>
      <rgbColor rgb="FF6395ED"/>
      <rgbColor rgb="FF9A403E"/>
      <rgbColor rgb="FFFFFFCC"/>
      <rgbColor rgb="FFFDEADA"/>
      <rgbColor rgb="FF660066"/>
      <rgbColor rgb="FFD09493"/>
      <rgbColor rgb="FF0070C0"/>
      <rgbColor rgb="FFC4D8F5"/>
      <rgbColor rgb="FF000080"/>
      <rgbColor rgb="FFFF00FF"/>
      <rgbColor rgb="FFFFFF00"/>
      <rgbColor rgb="FF00FFFF"/>
      <rgbColor rgb="FF800080"/>
      <rgbColor rgb="FF800000"/>
      <rgbColor rgb="FF008080"/>
      <rgbColor rgb="FF2300DC"/>
      <rgbColor rgb="FF0099FF"/>
      <rgbColor rgb="FFC3D69B"/>
      <rgbColor rgb="FFEBF1DE"/>
      <rgbColor rgb="FFFFFF99"/>
      <rgbColor rgb="FFB9CDE5"/>
      <rgbColor rgb="FFDBB0B0"/>
      <rgbColor rgb="FFE6B9B8"/>
      <rgbColor rgb="FFE5C8C8"/>
      <rgbColor rgb="FF3366FF"/>
      <rgbColor rgb="FF33CCCC"/>
      <rgbColor rgb="FF99CC00"/>
      <rgbColor rgb="FFFFCC00"/>
      <rgbColor rgb="FFC56D6B"/>
      <rgbColor rgb="FFFF4200"/>
      <rgbColor rgb="FF376092"/>
      <rgbColor rgb="FFA6A6A6"/>
      <rgbColor rgb="FF002060"/>
      <rgbColor rgb="FF339966"/>
      <rgbColor rgb="FF003300"/>
      <rgbColor rgb="FF333300"/>
      <rgbColor rgb="FFAB4744"/>
      <rgbColor rgb="FF883836"/>
      <rgbColor rgb="FF333399"/>
      <rgbColor rgb="FF333333"/>
      <rgbColor rgb="00003366"/>
      <rgbColor rgb="00339966"/>
      <rgbColor rgb="00003300"/>
      <rgbColor rgb="00333300"/>
      <rgbColor rgb="00993300"/>
      <rgbColor rgb="00993366"/>
      <rgbColor rgb="00333399"/>
      <rgbColor rgb="00333333"/>
    </indexed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pt-BR"/>
  <c:chart>
    <c:title>
      <c:tx>
        <c:rich>
          <a:bodyPr rot="0"/>
          <a:lstStyle/>
          <a:p>
            <a:pPr>
              <a:defRPr sz="1800" b="1" strike="noStrike" spc="-1">
                <a:solidFill>
                  <a:srgbClr val="000000"/>
                </a:solidFill>
                <a:uFill>
                  <a:solidFill>
                    <a:srgbClr val="FFFFFF"/>
                  </a:solidFill>
                </a:uFill>
                <a:latin typeface="Calibri"/>
              </a:defRPr>
            </a:pPr>
            <a:r>
              <a:rPr lang="pt-BR" sz="1800" b="1" strike="noStrike" spc="-1">
                <a:solidFill>
                  <a:srgbClr val="000000"/>
                </a:solidFill>
                <a:uFill>
                  <a:solidFill>
                    <a:srgbClr val="FFFFFF"/>
                  </a:solidFill>
                </a:uFill>
                <a:latin typeface="Calibri"/>
              </a:rPr>
              <a:t>QUANTITATIVO DE INICIATIVAS DO PDTI 2018/2020 (priorizado)</a:t>
            </a:r>
          </a:p>
        </c:rich>
      </c:tx>
      <c:layout>
        <c:manualLayout>
          <c:xMode val="edge"/>
          <c:yMode val="edge"/>
          <c:x val="0.12043862043862089"/>
          <c:y val="3.01842124731821E-2"/>
        </c:manualLayout>
      </c:layout>
    </c:title>
    <c:plotArea>
      <c:layout>
        <c:manualLayout>
          <c:layoutTarget val="inner"/>
          <c:xMode val="edge"/>
          <c:yMode val="edge"/>
          <c:x val="1.9974519974520009E-2"/>
          <c:y val="0.12524968558112229"/>
          <c:w val="0.95995995995995997"/>
          <c:h val="0.85462750610343186"/>
        </c:manualLayout>
      </c:layout>
      <c:pieChart>
        <c:varyColors val="1"/>
        <c:ser>
          <c:idx val="0"/>
          <c:order val="0"/>
          <c:tx>
            <c:strRef>
              <c:f>Resumo!$B$3:$B$3</c:f>
              <c:strCache>
                <c:ptCount val="1"/>
                <c:pt idx="0">
                  <c:v>Cont.Núm - CATEGORIA</c:v>
                </c:pt>
              </c:strCache>
            </c:strRef>
          </c:tx>
          <c:spPr>
            <a:solidFill>
              <a:srgbClr val="4F81BD"/>
            </a:solidFill>
            <a:ln>
              <a:noFill/>
            </a:ln>
          </c:spPr>
          <c:dPt>
            <c:idx val="0"/>
            <c:spPr>
              <a:solidFill>
                <a:srgbClr val="883836"/>
              </a:solidFill>
              <a:ln>
                <a:solidFill>
                  <a:srgbClr val="000000"/>
                </a:solidFill>
              </a:ln>
            </c:spPr>
            <c:extLst xmlns:c16r2="http://schemas.microsoft.com/office/drawing/2015/06/chart">
              <c:ext xmlns:c16="http://schemas.microsoft.com/office/drawing/2014/chart" uri="{C3380CC4-5D6E-409C-BE32-E72D297353CC}">
                <c16:uniqueId val="{00000000-498E-47A8-A8D3-4A8055985C9F}"/>
              </c:ext>
            </c:extLst>
          </c:dPt>
          <c:dPt>
            <c:idx val="1"/>
            <c:spPr>
              <a:solidFill>
                <a:srgbClr val="9A403E"/>
              </a:solidFill>
              <a:ln>
                <a:solidFill>
                  <a:srgbClr val="000000"/>
                </a:solidFill>
              </a:ln>
            </c:spPr>
            <c:extLst xmlns:c16r2="http://schemas.microsoft.com/office/drawing/2015/06/chart">
              <c:ext xmlns:c16="http://schemas.microsoft.com/office/drawing/2014/chart" uri="{C3380CC4-5D6E-409C-BE32-E72D297353CC}">
                <c16:uniqueId val="{00000001-498E-47A8-A8D3-4A8055985C9F}"/>
              </c:ext>
            </c:extLst>
          </c:dPt>
          <c:dPt>
            <c:idx val="2"/>
            <c:spPr>
              <a:solidFill>
                <a:srgbClr val="AB4744"/>
              </a:solidFill>
              <a:ln>
                <a:solidFill>
                  <a:srgbClr val="000000"/>
                </a:solidFill>
              </a:ln>
            </c:spPr>
            <c:extLst xmlns:c16r2="http://schemas.microsoft.com/office/drawing/2015/06/chart">
              <c:ext xmlns:c16="http://schemas.microsoft.com/office/drawing/2014/chart" uri="{C3380CC4-5D6E-409C-BE32-E72D297353CC}">
                <c16:uniqueId val="{00000002-498E-47A8-A8D3-4A8055985C9F}"/>
              </c:ext>
            </c:extLst>
          </c:dPt>
          <c:dPt>
            <c:idx val="3"/>
            <c:spPr>
              <a:solidFill>
                <a:srgbClr val="B94D4A"/>
              </a:solidFill>
              <a:ln>
                <a:solidFill>
                  <a:srgbClr val="000000"/>
                </a:solidFill>
              </a:ln>
            </c:spPr>
            <c:extLst xmlns:c16r2="http://schemas.microsoft.com/office/drawing/2015/06/chart">
              <c:ext xmlns:c16="http://schemas.microsoft.com/office/drawing/2014/chart" uri="{C3380CC4-5D6E-409C-BE32-E72D297353CC}">
                <c16:uniqueId val="{00000003-498E-47A8-A8D3-4A8055985C9F}"/>
              </c:ext>
            </c:extLst>
          </c:dPt>
          <c:dPt>
            <c:idx val="4"/>
            <c:spPr>
              <a:solidFill>
                <a:srgbClr val="C56D6B"/>
              </a:solidFill>
              <a:ln>
                <a:solidFill>
                  <a:srgbClr val="000000"/>
                </a:solidFill>
              </a:ln>
            </c:spPr>
            <c:extLst xmlns:c16r2="http://schemas.microsoft.com/office/drawing/2015/06/chart">
              <c:ext xmlns:c16="http://schemas.microsoft.com/office/drawing/2014/chart" uri="{C3380CC4-5D6E-409C-BE32-E72D297353CC}">
                <c16:uniqueId val="{00000004-498E-47A8-A8D3-4A8055985C9F}"/>
              </c:ext>
            </c:extLst>
          </c:dPt>
          <c:dPt>
            <c:idx val="5"/>
            <c:spPr>
              <a:solidFill>
                <a:srgbClr val="D09493"/>
              </a:solidFill>
              <a:ln>
                <a:solidFill>
                  <a:srgbClr val="000000"/>
                </a:solidFill>
              </a:ln>
            </c:spPr>
            <c:extLst xmlns:c16r2="http://schemas.microsoft.com/office/drawing/2015/06/chart">
              <c:ext xmlns:c16="http://schemas.microsoft.com/office/drawing/2014/chart" uri="{C3380CC4-5D6E-409C-BE32-E72D297353CC}">
                <c16:uniqueId val="{00000005-498E-47A8-A8D3-4A8055985C9F}"/>
              </c:ext>
            </c:extLst>
          </c:dPt>
          <c:dPt>
            <c:idx val="6"/>
            <c:spPr>
              <a:solidFill>
                <a:srgbClr val="DBB0B0"/>
              </a:solidFill>
              <a:ln>
                <a:solidFill>
                  <a:srgbClr val="000000"/>
                </a:solidFill>
              </a:ln>
            </c:spPr>
            <c:extLst xmlns:c16r2="http://schemas.microsoft.com/office/drawing/2015/06/chart">
              <c:ext xmlns:c16="http://schemas.microsoft.com/office/drawing/2014/chart" uri="{C3380CC4-5D6E-409C-BE32-E72D297353CC}">
                <c16:uniqueId val="{00000006-498E-47A8-A8D3-4A8055985C9F}"/>
              </c:ext>
            </c:extLst>
          </c:dPt>
          <c:dPt>
            <c:idx val="7"/>
            <c:spPr>
              <a:solidFill>
                <a:srgbClr val="E5C8C8"/>
              </a:solidFill>
              <a:ln>
                <a:solidFill>
                  <a:srgbClr val="000000"/>
                </a:solidFill>
              </a:ln>
            </c:spPr>
            <c:extLst xmlns:c16r2="http://schemas.microsoft.com/office/drawing/2015/06/chart">
              <c:ext xmlns:c16="http://schemas.microsoft.com/office/drawing/2014/chart" uri="{C3380CC4-5D6E-409C-BE32-E72D297353CC}">
                <c16:uniqueId val="{00000007-498E-47A8-A8D3-4A8055985C9F}"/>
              </c:ext>
            </c:extLst>
          </c:dPt>
          <c:cat>
            <c:numRef>
              <c:f>Resumo!$A$4:$A$11</c:f>
              <c:numCache>
                <c:formatCode>General</c:formatCode>
                <c:ptCount val="8"/>
                <c:pt idx="0">
                  <c:v>1</c:v>
                </c:pt>
                <c:pt idx="1">
                  <c:v>2</c:v>
                </c:pt>
                <c:pt idx="2">
                  <c:v>3</c:v>
                </c:pt>
                <c:pt idx="3">
                  <c:v>5</c:v>
                </c:pt>
                <c:pt idx="4">
                  <c:v>6</c:v>
                </c:pt>
                <c:pt idx="5">
                  <c:v>7</c:v>
                </c:pt>
                <c:pt idx="6">
                  <c:v>9</c:v>
                </c:pt>
                <c:pt idx="7">
                  <c:v>10</c:v>
                </c:pt>
              </c:numCache>
            </c:numRef>
          </c:cat>
          <c:val>
            <c:numRef>
              <c:f>Resumo!$B$4:$B$11</c:f>
              <c:numCache>
                <c:formatCode>General</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8-498E-47A8-A8D3-4A8055985C9F}"/>
            </c:ext>
          </c:extLst>
        </c:ser>
        <c:firstSliceAng val="0"/>
      </c:pieChart>
      <c:spPr>
        <a:solidFill>
          <a:srgbClr val="FFFFFF"/>
        </a:solidFill>
        <a:ln>
          <a:solidFill>
            <a:srgbClr val="000000"/>
          </a:solidFill>
        </a:ln>
      </c:spPr>
    </c:plotArea>
    <c:plotVisOnly val="1"/>
    <c:dispBlanksAs val="zero"/>
  </c:chart>
  <c:spPr>
    <a:solidFill>
      <a:srgbClr val="FFFFFF"/>
    </a:solidFill>
    <a:ln>
      <a:noFill/>
    </a:ln>
  </c:spPr>
  <c:printSettings>
    <c:headerFooter/>
    <c:pageMargins b="0.78740157499999996" l="0.511811024" r="0.511811024" t="0.78740157499999996" header="0.31496062000000247" footer="0.3149606200000024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600480</xdr:colOff>
      <xdr:row>12</xdr:row>
      <xdr:rowOff>114120</xdr:rowOff>
    </xdr:from>
    <xdr:to>
      <xdr:col>20</xdr:col>
      <xdr:colOff>133560</xdr:colOff>
      <xdr:row>38</xdr:row>
      <xdr:rowOff>26640</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660400</xdr:colOff>
      <xdr:row>147</xdr:row>
      <xdr:rowOff>25400</xdr:rowOff>
    </xdr:to>
    <xdr:sp macro="" textlink="">
      <xdr:nvSpPr>
        <xdr:cNvPr id="1028" name="shapetype_202" hidden="1">
          <a:extLst>
            <a:ext uri="{FF2B5EF4-FFF2-40B4-BE49-F238E27FC236}">
              <a16:creationId xmlns="" xmlns:a16="http://schemas.microsoft.com/office/drawing/2014/main" id="{5F151BF5-0C27-4ECD-A0BF-9098532367C9}"/>
            </a:ext>
          </a:extLst>
        </xdr:cNvPr>
        <xdr:cNvSpPr txBox="1">
          <a:spLocks noSelect="1" noChangeArrowheads="1"/>
        </xdr:cNvSpPr>
      </xdr:nvSpPr>
      <xdr:spPr bwMode="auto">
        <a:xfrm>
          <a:off x="0" y="0"/>
          <a:ext cx="8153400" cy="58737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660400</xdr:colOff>
      <xdr:row>147</xdr:row>
      <xdr:rowOff>25400</xdr:rowOff>
    </xdr:to>
    <xdr:sp macro="" textlink="">
      <xdr:nvSpPr>
        <xdr:cNvPr id="1026" name="Text Box 2" hidden="1">
          <a:extLst>
            <a:ext uri="{FF2B5EF4-FFF2-40B4-BE49-F238E27FC236}">
              <a16:creationId xmlns="" xmlns:a16="http://schemas.microsoft.com/office/drawing/2014/main" id="{52576CA2-945A-45ED-85DE-35946C6C229E}"/>
            </a:ext>
          </a:extLst>
        </xdr:cNvPr>
        <xdr:cNvSpPr txBox="1">
          <a:spLocks noSelect="1" noChangeArrowheads="1"/>
        </xdr:cNvSpPr>
      </xdr:nvSpPr>
      <xdr:spPr bwMode="auto">
        <a:xfrm>
          <a:off x="0" y="0"/>
          <a:ext cx="8153400" cy="58737500"/>
        </a:xfrm>
        <a:prstGeom prst="rect">
          <a:avLst/>
        </a:prstGeom>
        <a:solidFill>
          <a:srgbClr val="FFFFFF"/>
        </a:solidFill>
        <a:ln w="9525">
          <a:solidFill>
            <a:srgbClr val="000000"/>
          </a:solidFill>
          <a:miter lim="800000"/>
          <a:headEnd/>
          <a:tailEnd/>
        </a:ln>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Date="0" recordCount="113">
  <cacheSource type="worksheet">
    <worksheetSource ref="B3:C116" sheet="PDTI-JF1 2018-2020"/>
  </cacheSource>
  <cacheFields count="2">
    <cacheField name="ID" numFmtId="0">
      <sharedItems containsSemiMixedTypes="0" containsString="0" containsNumber="1" containsInteger="1" count="113">
        <n v="1"/>
        <n v="2"/>
        <n v="3"/>
        <n v="5"/>
        <n v="6"/>
        <n v="7"/>
        <n v="9"/>
        <n v="10"/>
        <n v="11"/>
        <n v="12"/>
        <n v="13"/>
        <n v="14"/>
        <n v="15"/>
        <n v="16"/>
        <n v="17"/>
        <n v="18"/>
        <n v="19"/>
        <n v="20"/>
        <n v="21"/>
        <n v="22"/>
        <n v="23"/>
        <n v="24"/>
        <n v="25"/>
        <n v="26"/>
        <n v="27"/>
        <n v="29"/>
        <n v="30"/>
        <n v="31"/>
        <n v="32"/>
        <n v="33"/>
        <n v="35"/>
        <n v="36"/>
        <n v="37"/>
        <n v="38"/>
        <n v="39"/>
        <n v="40"/>
        <n v="41"/>
        <n v="42"/>
        <n v="43"/>
        <n v="44"/>
        <n v="45"/>
        <n v="46"/>
        <n v="47"/>
        <n v="48"/>
        <n v="49"/>
        <n v="50"/>
        <n v="51"/>
        <n v="52"/>
        <n v="53"/>
        <n v="54"/>
        <n v="56"/>
        <n v="58"/>
        <n v="59"/>
        <n v="60"/>
        <n v="61"/>
        <n v="62"/>
        <n v="63"/>
        <n v="64"/>
        <n v="65"/>
        <n v="66"/>
        <n v="67"/>
        <n v="68"/>
        <n v="69"/>
        <n v="70"/>
        <n v="71"/>
        <n v="73"/>
        <n v="74"/>
        <n v="75"/>
        <n v="76"/>
        <n v="77"/>
        <n v="78"/>
        <n v="79"/>
        <n v="82"/>
        <n v="83"/>
        <n v="84"/>
        <n v="85"/>
        <n v="86"/>
        <n v="87"/>
        <n v="88"/>
        <n v="90"/>
        <n v="92"/>
        <n v="93"/>
        <n v="94"/>
        <n v="95"/>
        <n v="96"/>
        <n v="98"/>
        <n v="101"/>
        <n v="102"/>
        <n v="103"/>
        <n v="104"/>
        <n v="105"/>
        <n v="106"/>
        <n v="107"/>
        <n v="108"/>
        <n v="109"/>
        <n v="110"/>
        <n v="111"/>
        <n v="112"/>
        <n v="113"/>
        <n v="114"/>
        <n v="115"/>
        <n v="116"/>
        <n v="117"/>
        <n v="118"/>
        <n v="119"/>
        <n v="120"/>
        <n v="121"/>
        <n v="122"/>
        <n v="123"/>
        <n v="124"/>
        <n v="125"/>
        <n v="126"/>
        <n v="127"/>
      </sharedItems>
    </cacheField>
    <cacheField name="CATEGORIA" numFmtId="0">
      <sharedItems count="7">
        <s v="Aquisição"/>
        <s v="Atendimento"/>
        <s v="Capacitação"/>
        <s v="Governança"/>
        <s v="Infraestrutura"/>
        <s v="Processo"/>
        <s v="Sistem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
  <r>
    <x v="84"/>
    <x v="0"/>
  </r>
  <r>
    <x v="75"/>
    <x v="6"/>
  </r>
  <r>
    <x v="82"/>
    <x v="6"/>
  </r>
  <r>
    <x v="58"/>
    <x v="6"/>
  </r>
  <r>
    <x v="25"/>
    <x v="0"/>
  </r>
  <r>
    <x v="67"/>
    <x v="6"/>
  </r>
  <r>
    <x v="0"/>
    <x v="0"/>
  </r>
  <r>
    <x v="1"/>
    <x v="0"/>
  </r>
  <r>
    <x v="2"/>
    <x v="0"/>
  </r>
  <r>
    <x v="59"/>
    <x v="6"/>
  </r>
  <r>
    <x v="76"/>
    <x v="6"/>
  </r>
  <r>
    <x v="77"/>
    <x v="6"/>
  </r>
  <r>
    <x v="97"/>
    <x v="6"/>
  </r>
  <r>
    <x v="78"/>
    <x v="6"/>
  </r>
  <r>
    <x v="60"/>
    <x v="6"/>
  </r>
  <r>
    <x v="55"/>
    <x v="5"/>
  </r>
  <r>
    <x v="62"/>
    <x v="6"/>
  </r>
  <r>
    <x v="79"/>
    <x v="6"/>
  </r>
  <r>
    <x v="96"/>
    <x v="6"/>
  </r>
  <r>
    <x v="71"/>
    <x v="6"/>
  </r>
  <r>
    <x v="95"/>
    <x v="6"/>
  </r>
  <r>
    <x v="74"/>
    <x v="6"/>
  </r>
  <r>
    <x v="83"/>
    <x v="6"/>
  </r>
  <r>
    <x v="66"/>
    <x v="6"/>
  </r>
  <r>
    <x v="63"/>
    <x v="6"/>
  </r>
  <r>
    <x v="72"/>
    <x v="6"/>
  </r>
  <r>
    <x v="93"/>
    <x v="6"/>
  </r>
  <r>
    <x v="80"/>
    <x v="6"/>
  </r>
  <r>
    <x v="94"/>
    <x v="3"/>
  </r>
  <r>
    <x v="28"/>
    <x v="3"/>
  </r>
  <r>
    <x v="3"/>
    <x v="0"/>
  </r>
  <r>
    <x v="4"/>
    <x v="0"/>
  </r>
  <r>
    <x v="7"/>
    <x v="0"/>
  </r>
  <r>
    <x v="8"/>
    <x v="0"/>
  </r>
  <r>
    <x v="39"/>
    <x v="1"/>
  </r>
  <r>
    <x v="16"/>
    <x v="0"/>
  </r>
  <r>
    <x v="13"/>
    <x v="0"/>
  </r>
  <r>
    <x v="12"/>
    <x v="0"/>
  </r>
  <r>
    <x v="10"/>
    <x v="0"/>
  </r>
  <r>
    <x v="53"/>
    <x v="1"/>
  </r>
  <r>
    <x v="17"/>
    <x v="0"/>
  </r>
  <r>
    <x v="21"/>
    <x v="0"/>
  </r>
  <r>
    <x v="14"/>
    <x v="0"/>
  </r>
  <r>
    <x v="20"/>
    <x v="0"/>
  </r>
  <r>
    <x v="18"/>
    <x v="0"/>
  </r>
  <r>
    <x v="9"/>
    <x v="0"/>
  </r>
  <r>
    <x v="19"/>
    <x v="0"/>
  </r>
  <r>
    <x v="24"/>
    <x v="0"/>
  </r>
  <r>
    <x v="29"/>
    <x v="3"/>
  </r>
  <r>
    <x v="27"/>
    <x v="2"/>
  </r>
  <r>
    <x v="51"/>
    <x v="4"/>
  </r>
  <r>
    <x v="32"/>
    <x v="4"/>
  </r>
  <r>
    <x v="35"/>
    <x v="4"/>
  </r>
  <r>
    <x v="42"/>
    <x v="4"/>
  </r>
  <r>
    <x v="46"/>
    <x v="4"/>
  </r>
  <r>
    <x v="36"/>
    <x v="0"/>
  </r>
  <r>
    <x v="85"/>
    <x v="0"/>
  </r>
  <r>
    <x v="56"/>
    <x v="5"/>
  </r>
  <r>
    <x v="52"/>
    <x v="4"/>
  </r>
  <r>
    <x v="11"/>
    <x v="0"/>
  </r>
  <r>
    <x v="47"/>
    <x v="4"/>
  </r>
  <r>
    <x v="6"/>
    <x v="0"/>
  </r>
  <r>
    <x v="5"/>
    <x v="4"/>
  </r>
  <r>
    <x v="43"/>
    <x v="4"/>
  </r>
  <r>
    <x v="54"/>
    <x v="4"/>
  </r>
  <r>
    <x v="45"/>
    <x v="4"/>
  </r>
  <r>
    <x v="30"/>
    <x v="4"/>
  </r>
  <r>
    <x v="41"/>
    <x v="4"/>
  </r>
  <r>
    <x v="33"/>
    <x v="4"/>
  </r>
  <r>
    <x v="34"/>
    <x v="4"/>
  </r>
  <r>
    <x v="40"/>
    <x v="4"/>
  </r>
  <r>
    <x v="38"/>
    <x v="4"/>
  </r>
  <r>
    <x v="37"/>
    <x v="4"/>
  </r>
  <r>
    <x v="44"/>
    <x v="4"/>
  </r>
  <r>
    <x v="50"/>
    <x v="4"/>
  </r>
  <r>
    <x v="26"/>
    <x v="0"/>
  </r>
  <r>
    <x v="49"/>
    <x v="4"/>
  </r>
  <r>
    <x v="31"/>
    <x v="4"/>
  </r>
  <r>
    <x v="65"/>
    <x v="6"/>
  </r>
  <r>
    <x v="64"/>
    <x v="6"/>
  </r>
  <r>
    <x v="48"/>
    <x v="6"/>
  </r>
  <r>
    <x v="57"/>
    <x v="5"/>
  </r>
  <r>
    <x v="61"/>
    <x v="6"/>
  </r>
  <r>
    <x v="68"/>
    <x v="6"/>
  </r>
  <r>
    <x v="69"/>
    <x v="6"/>
  </r>
  <r>
    <x v="70"/>
    <x v="6"/>
  </r>
  <r>
    <x v="73"/>
    <x v="6"/>
  </r>
  <r>
    <x v="81"/>
    <x v="6"/>
  </r>
  <r>
    <x v="15"/>
    <x v="0"/>
  </r>
  <r>
    <x v="22"/>
    <x v="0"/>
  </r>
  <r>
    <x v="23"/>
    <x v="0"/>
  </r>
  <r>
    <x v="86"/>
    <x v="6"/>
  </r>
  <r>
    <x v="87"/>
    <x v="3"/>
  </r>
  <r>
    <x v="88"/>
    <x v="4"/>
  </r>
  <r>
    <x v="89"/>
    <x v="6"/>
  </r>
  <r>
    <x v="90"/>
    <x v="1"/>
  </r>
  <r>
    <x v="91"/>
    <x v="4"/>
  </r>
  <r>
    <x v="92"/>
    <x v="3"/>
  </r>
  <r>
    <x v="98"/>
    <x v="4"/>
  </r>
  <r>
    <x v="99"/>
    <x v="6"/>
  </r>
  <r>
    <x v="100"/>
    <x v="6"/>
  </r>
  <r>
    <x v="101"/>
    <x v="6"/>
  </r>
  <r>
    <x v="102"/>
    <x v="6"/>
  </r>
  <r>
    <x v="103"/>
    <x v="6"/>
  </r>
  <r>
    <x v="104"/>
    <x v="6"/>
  </r>
  <r>
    <x v="105"/>
    <x v="6"/>
  </r>
  <r>
    <x v="106"/>
    <x v="6"/>
  </r>
  <r>
    <x v="107"/>
    <x v="0"/>
  </r>
  <r>
    <x v="108"/>
    <x v="0"/>
  </r>
  <r>
    <x v="109"/>
    <x v="4"/>
  </r>
  <r>
    <x v="110"/>
    <x v="4"/>
  </r>
  <r>
    <x v="111"/>
    <x v="4"/>
  </r>
  <r>
    <x v="11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2" cacheId="0" applyNumberFormats="0" applyBorderFormats="0" applyFontFormats="0" applyPatternFormats="0" applyAlignmentFormats="0" applyWidthHeightFormats="0" dataCaption="Values" itemPrintTitles="1" indent="0" outline="1" outlineData="1">
  <location ref="A3:B117" firstHeaderRow="0" firstDataRow="0" firstDataCol="1"/>
  <pivotFields count="2">
    <pivotField axis="axisRow" showAll="0"/>
    <pivotField dataField="1" showAll="0"/>
  </pivotFields>
  <rowFields count="1">
    <field x="0"/>
  </rowFields>
  <dataFields count="1">
    <dataField name="" fld="1"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MK201"/>
  <sheetViews>
    <sheetView zoomScale="80" zoomScaleNormal="80" workbookViewId="0">
      <selection activeCellId="1" sqref="K10:K12 A1"/>
    </sheetView>
  </sheetViews>
  <sheetFormatPr defaultRowHeight="15.75"/>
  <cols>
    <col min="1" max="1" width="8" style="1" customWidth="1"/>
    <col min="2" max="2" width="23.28515625" style="1" customWidth="1"/>
    <col min="3" max="3" width="50.140625" style="1" customWidth="1"/>
    <col min="4" max="4" width="138.28515625" style="1" customWidth="1"/>
    <col min="5" max="5" width="53.7109375" style="1" customWidth="1"/>
    <col min="6" max="6" width="33.5703125" style="1" customWidth="1"/>
    <col min="7" max="8" width="32.42578125" style="1" customWidth="1"/>
    <col min="9" max="9" width="13.85546875" style="2" customWidth="1"/>
    <col min="10" max="10" width="17.42578125" style="1" customWidth="1"/>
    <col min="11" max="11" width="10" style="1" customWidth="1"/>
    <col min="12" max="12" width="98.28515625" style="1" customWidth="1"/>
    <col min="13" max="1025" width="9.7109375" style="1" customWidth="1"/>
  </cols>
  <sheetData>
    <row r="1" spans="1:12" ht="51.75" customHeight="1">
      <c r="A1" s="3" t="s">
        <v>0</v>
      </c>
      <c r="B1" s="3" t="s">
        <v>1</v>
      </c>
      <c r="C1" s="3" t="s">
        <v>2</v>
      </c>
      <c r="D1" s="3" t="s">
        <v>3</v>
      </c>
      <c r="E1" s="3" t="s">
        <v>4</v>
      </c>
      <c r="F1" s="3" t="s">
        <v>5</v>
      </c>
      <c r="G1" s="3" t="s">
        <v>6</v>
      </c>
      <c r="H1" s="3" t="s">
        <v>7</v>
      </c>
      <c r="I1" s="3" t="s">
        <v>8</v>
      </c>
      <c r="J1" s="3" t="s">
        <v>9</v>
      </c>
      <c r="K1" s="3" t="s">
        <v>10</v>
      </c>
      <c r="L1" s="3" t="s">
        <v>11</v>
      </c>
    </row>
    <row r="2" spans="1:12" ht="126.95" customHeight="1">
      <c r="A2" s="4" t="s">
        <v>12</v>
      </c>
      <c r="B2" s="5" t="s">
        <v>13</v>
      </c>
      <c r="C2" s="6" t="s">
        <v>14</v>
      </c>
      <c r="D2" s="7" t="s">
        <v>15</v>
      </c>
      <c r="E2" s="7" t="s">
        <v>16</v>
      </c>
      <c r="F2" s="6" t="s">
        <v>17</v>
      </c>
      <c r="G2" s="6" t="s">
        <v>18</v>
      </c>
      <c r="H2" s="6" t="s">
        <v>19</v>
      </c>
      <c r="I2" s="6" t="s">
        <v>20</v>
      </c>
      <c r="J2" s="6" t="s">
        <v>21</v>
      </c>
      <c r="K2" s="5">
        <v>3</v>
      </c>
      <c r="L2" s="8" t="s">
        <v>22</v>
      </c>
    </row>
    <row r="3" spans="1:12" ht="126.95" customHeight="1">
      <c r="A3" s="9" t="s">
        <v>23</v>
      </c>
      <c r="B3" s="10" t="s">
        <v>13</v>
      </c>
      <c r="C3" s="10" t="s">
        <v>24</v>
      </c>
      <c r="D3" s="11" t="s">
        <v>25</v>
      </c>
      <c r="E3" s="12" t="s">
        <v>26</v>
      </c>
      <c r="F3" s="10" t="s">
        <v>27</v>
      </c>
      <c r="G3" s="5" t="s">
        <v>18</v>
      </c>
      <c r="H3" s="5"/>
      <c r="I3" s="13">
        <v>5</v>
      </c>
      <c r="J3" s="10" t="s">
        <v>28</v>
      </c>
      <c r="K3" s="10">
        <v>1</v>
      </c>
      <c r="L3" s="8" t="s">
        <v>29</v>
      </c>
    </row>
    <row r="4" spans="1:12" ht="162.75" customHeight="1">
      <c r="A4" s="9" t="s">
        <v>30</v>
      </c>
      <c r="B4" s="10" t="s">
        <v>13</v>
      </c>
      <c r="C4" s="10" t="s">
        <v>31</v>
      </c>
      <c r="D4" s="11" t="s">
        <v>32</v>
      </c>
      <c r="E4" s="12" t="s">
        <v>33</v>
      </c>
      <c r="F4" s="10" t="s">
        <v>34</v>
      </c>
      <c r="G4" s="5" t="s">
        <v>18</v>
      </c>
      <c r="H4" s="5" t="s">
        <v>18</v>
      </c>
      <c r="I4" s="13">
        <v>9</v>
      </c>
      <c r="J4" s="10" t="s">
        <v>35</v>
      </c>
      <c r="K4" s="10">
        <v>1</v>
      </c>
      <c r="L4" s="8" t="s">
        <v>36</v>
      </c>
    </row>
    <row r="5" spans="1:12" ht="126.95" customHeight="1">
      <c r="A5" s="9" t="s">
        <v>37</v>
      </c>
      <c r="B5" s="10" t="s">
        <v>13</v>
      </c>
      <c r="C5" s="10" t="s">
        <v>38</v>
      </c>
      <c r="D5" s="11" t="s">
        <v>39</v>
      </c>
      <c r="E5" s="12" t="s">
        <v>40</v>
      </c>
      <c r="F5" s="10" t="s">
        <v>41</v>
      </c>
      <c r="G5" s="5" t="s">
        <v>18</v>
      </c>
      <c r="H5" s="5" t="s">
        <v>18</v>
      </c>
      <c r="I5" s="13">
        <v>16</v>
      </c>
      <c r="J5" s="10" t="s">
        <v>42</v>
      </c>
      <c r="K5" s="10">
        <v>1</v>
      </c>
      <c r="L5" s="8" t="s">
        <v>36</v>
      </c>
    </row>
    <row r="6" spans="1:12" ht="126.95" customHeight="1">
      <c r="A6" s="9" t="s">
        <v>43</v>
      </c>
      <c r="B6" s="10" t="s">
        <v>13</v>
      </c>
      <c r="C6" s="10" t="s">
        <v>44</v>
      </c>
      <c r="D6" s="11" t="s">
        <v>45</v>
      </c>
      <c r="E6" s="12" t="s">
        <v>46</v>
      </c>
      <c r="F6" s="10" t="s">
        <v>47</v>
      </c>
      <c r="G6" s="5" t="s">
        <v>48</v>
      </c>
      <c r="H6" s="5" t="s">
        <v>49</v>
      </c>
      <c r="I6" s="13" t="s">
        <v>50</v>
      </c>
      <c r="J6" s="10" t="s">
        <v>51</v>
      </c>
      <c r="K6" s="10">
        <v>1</v>
      </c>
      <c r="L6" s="8" t="s">
        <v>36</v>
      </c>
    </row>
    <row r="7" spans="1:12" ht="126.95" customHeight="1">
      <c r="A7" s="9" t="s">
        <v>52</v>
      </c>
      <c r="B7" s="10" t="s">
        <v>13</v>
      </c>
      <c r="C7" s="10" t="s">
        <v>53</v>
      </c>
      <c r="D7" s="11" t="s">
        <v>54</v>
      </c>
      <c r="E7" s="12" t="s">
        <v>55</v>
      </c>
      <c r="F7" s="10" t="s">
        <v>56</v>
      </c>
      <c r="G7" s="5" t="s">
        <v>48</v>
      </c>
      <c r="H7" s="5" t="s">
        <v>49</v>
      </c>
      <c r="I7" s="13">
        <v>1</v>
      </c>
      <c r="J7" s="10" t="s">
        <v>57</v>
      </c>
      <c r="K7" s="10">
        <v>1</v>
      </c>
      <c r="L7" s="8" t="s">
        <v>58</v>
      </c>
    </row>
    <row r="8" spans="1:12" ht="126.95" customHeight="1">
      <c r="A8" s="9" t="s">
        <v>59</v>
      </c>
      <c r="B8" s="10" t="s">
        <v>13</v>
      </c>
      <c r="C8" s="10" t="s">
        <v>60</v>
      </c>
      <c r="D8" s="11" t="s">
        <v>61</v>
      </c>
      <c r="E8" s="12" t="s">
        <v>62</v>
      </c>
      <c r="F8" s="10" t="s">
        <v>63</v>
      </c>
      <c r="G8" s="5" t="s">
        <v>64</v>
      </c>
      <c r="H8" s="5" t="s">
        <v>49</v>
      </c>
      <c r="I8" s="13" t="s">
        <v>65</v>
      </c>
      <c r="J8" s="10" t="s">
        <v>66</v>
      </c>
      <c r="K8" s="10">
        <v>5</v>
      </c>
      <c r="L8" s="8" t="s">
        <v>67</v>
      </c>
    </row>
    <row r="9" spans="1:12" ht="126.95" customHeight="1">
      <c r="A9" s="9" t="s">
        <v>68</v>
      </c>
      <c r="B9" s="10" t="s">
        <v>13</v>
      </c>
      <c r="C9" s="10" t="s">
        <v>69</v>
      </c>
      <c r="D9" s="11" t="s">
        <v>70</v>
      </c>
      <c r="E9" s="12" t="s">
        <v>71</v>
      </c>
      <c r="F9" s="10" t="s">
        <v>72</v>
      </c>
      <c r="G9" s="5" t="s">
        <v>73</v>
      </c>
      <c r="H9" s="5" t="s">
        <v>49</v>
      </c>
      <c r="I9" s="13">
        <v>6</v>
      </c>
      <c r="J9" s="10" t="s">
        <v>74</v>
      </c>
      <c r="K9" s="10">
        <v>1</v>
      </c>
      <c r="L9" s="8" t="s">
        <v>67</v>
      </c>
    </row>
    <row r="10" spans="1:12" ht="126.95" customHeight="1">
      <c r="A10" s="9" t="s">
        <v>75</v>
      </c>
      <c r="B10" s="10" t="s">
        <v>13</v>
      </c>
      <c r="C10" s="10" t="s">
        <v>76</v>
      </c>
      <c r="D10" s="11" t="s">
        <v>77</v>
      </c>
      <c r="E10" s="12" t="s">
        <v>78</v>
      </c>
      <c r="F10" s="10" t="s">
        <v>79</v>
      </c>
      <c r="G10" s="5" t="s">
        <v>64</v>
      </c>
      <c r="H10" s="5" t="s">
        <v>49</v>
      </c>
      <c r="I10" s="13">
        <v>14</v>
      </c>
      <c r="J10" s="10" t="s">
        <v>80</v>
      </c>
      <c r="K10" s="10">
        <v>1</v>
      </c>
      <c r="L10" s="8" t="s">
        <v>67</v>
      </c>
    </row>
    <row r="11" spans="1:12" ht="126.95" customHeight="1">
      <c r="A11" s="9" t="s">
        <v>81</v>
      </c>
      <c r="B11" s="10" t="s">
        <v>13</v>
      </c>
      <c r="C11" s="10" t="s">
        <v>82</v>
      </c>
      <c r="D11" s="11" t="s">
        <v>83</v>
      </c>
      <c r="E11" s="12" t="s">
        <v>84</v>
      </c>
      <c r="F11" s="10" t="s">
        <v>85</v>
      </c>
      <c r="G11" s="5" t="s">
        <v>18</v>
      </c>
      <c r="H11" s="5" t="s">
        <v>49</v>
      </c>
      <c r="I11" s="13" t="s">
        <v>50</v>
      </c>
      <c r="J11" s="10" t="s">
        <v>86</v>
      </c>
      <c r="K11" s="10">
        <v>1</v>
      </c>
      <c r="L11" s="8" t="s">
        <v>67</v>
      </c>
    </row>
    <row r="12" spans="1:12" ht="126.95" customHeight="1">
      <c r="A12" s="9" t="s">
        <v>87</v>
      </c>
      <c r="B12" s="10" t="s">
        <v>13</v>
      </c>
      <c r="C12" s="10" t="s">
        <v>88</v>
      </c>
      <c r="D12" s="11" t="s">
        <v>89</v>
      </c>
      <c r="E12" s="12" t="s">
        <v>90</v>
      </c>
      <c r="F12" s="10" t="s">
        <v>91</v>
      </c>
      <c r="G12" s="5" t="s">
        <v>18</v>
      </c>
      <c r="H12" s="5" t="s">
        <v>49</v>
      </c>
      <c r="I12" s="13">
        <v>8</v>
      </c>
      <c r="J12" s="10" t="s">
        <v>92</v>
      </c>
      <c r="K12" s="10">
        <v>1</v>
      </c>
      <c r="L12" s="8" t="s">
        <v>93</v>
      </c>
    </row>
    <row r="13" spans="1:12" ht="126.95" customHeight="1">
      <c r="A13" s="9" t="s">
        <v>94</v>
      </c>
      <c r="B13" s="10" t="s">
        <v>13</v>
      </c>
      <c r="C13" s="10" t="s">
        <v>95</v>
      </c>
      <c r="D13" s="12" t="s">
        <v>96</v>
      </c>
      <c r="E13" s="12" t="s">
        <v>97</v>
      </c>
      <c r="F13" s="10" t="s">
        <v>98</v>
      </c>
      <c r="G13" s="5" t="s">
        <v>99</v>
      </c>
      <c r="H13" s="5" t="s">
        <v>49</v>
      </c>
      <c r="I13" s="13" t="s">
        <v>100</v>
      </c>
      <c r="J13" s="10" t="s">
        <v>101</v>
      </c>
      <c r="K13" s="10">
        <v>2</v>
      </c>
      <c r="L13" s="8" t="s">
        <v>67</v>
      </c>
    </row>
    <row r="14" spans="1:12" ht="126.95" customHeight="1">
      <c r="A14" s="9" t="s">
        <v>102</v>
      </c>
      <c r="B14" s="10" t="s">
        <v>13</v>
      </c>
      <c r="C14" s="10" t="s">
        <v>103</v>
      </c>
      <c r="D14" s="12" t="s">
        <v>104</v>
      </c>
      <c r="E14" s="12" t="s">
        <v>105</v>
      </c>
      <c r="F14" s="10" t="s">
        <v>85</v>
      </c>
      <c r="G14" s="5" t="s">
        <v>64</v>
      </c>
      <c r="H14" s="5" t="s">
        <v>49</v>
      </c>
      <c r="I14" s="13">
        <v>15</v>
      </c>
      <c r="J14" s="10" t="s">
        <v>106</v>
      </c>
      <c r="K14" s="10">
        <v>1</v>
      </c>
      <c r="L14" s="8" t="s">
        <v>107</v>
      </c>
    </row>
    <row r="15" spans="1:12" ht="126.95" customHeight="1">
      <c r="A15" s="9" t="s">
        <v>108</v>
      </c>
      <c r="B15" s="10" t="s">
        <v>13</v>
      </c>
      <c r="C15" s="10" t="s">
        <v>109</v>
      </c>
      <c r="D15" s="11" t="s">
        <v>110</v>
      </c>
      <c r="E15" s="12" t="s">
        <v>111</v>
      </c>
      <c r="F15" s="10" t="s">
        <v>85</v>
      </c>
      <c r="G15" s="5" t="s">
        <v>64</v>
      </c>
      <c r="H15" s="5" t="s">
        <v>49</v>
      </c>
      <c r="I15" s="13">
        <v>16</v>
      </c>
      <c r="J15" s="10" t="s">
        <v>112</v>
      </c>
      <c r="K15" s="10">
        <v>1</v>
      </c>
      <c r="L15" s="8" t="s">
        <v>113</v>
      </c>
    </row>
    <row r="16" spans="1:12" ht="126.95" customHeight="1">
      <c r="A16" s="9" t="s">
        <v>114</v>
      </c>
      <c r="B16" s="10" t="s">
        <v>13</v>
      </c>
      <c r="C16" s="10" t="s">
        <v>115</v>
      </c>
      <c r="D16" s="11" t="s">
        <v>116</v>
      </c>
      <c r="E16" s="12" t="s">
        <v>117</v>
      </c>
      <c r="F16" s="10" t="s">
        <v>118</v>
      </c>
      <c r="G16" s="5" t="s">
        <v>18</v>
      </c>
      <c r="H16" s="5" t="s">
        <v>19</v>
      </c>
      <c r="I16" s="13">
        <v>4</v>
      </c>
      <c r="J16" s="10" t="s">
        <v>119</v>
      </c>
      <c r="K16" s="10">
        <v>1</v>
      </c>
      <c r="L16" s="8" t="s">
        <v>120</v>
      </c>
    </row>
    <row r="17" spans="1:12" ht="126.95" customHeight="1">
      <c r="A17" s="9" t="s">
        <v>121</v>
      </c>
      <c r="B17" s="10" t="s">
        <v>13</v>
      </c>
      <c r="C17" s="10" t="s">
        <v>122</v>
      </c>
      <c r="D17" s="11" t="s">
        <v>123</v>
      </c>
      <c r="E17" s="12" t="s">
        <v>124</v>
      </c>
      <c r="F17" s="10" t="s">
        <v>125</v>
      </c>
      <c r="G17" s="5" t="s">
        <v>18</v>
      </c>
      <c r="H17" s="5" t="s">
        <v>49</v>
      </c>
      <c r="I17" s="13">
        <v>1</v>
      </c>
      <c r="J17" s="10" t="s">
        <v>126</v>
      </c>
      <c r="K17" s="10">
        <v>1</v>
      </c>
      <c r="L17" s="8" t="s">
        <v>127</v>
      </c>
    </row>
    <row r="18" spans="1:12" ht="126.95" customHeight="1">
      <c r="A18" s="9" t="s">
        <v>128</v>
      </c>
      <c r="B18" s="10" t="s">
        <v>13</v>
      </c>
      <c r="C18" s="10" t="s">
        <v>129</v>
      </c>
      <c r="D18" s="11" t="s">
        <v>130</v>
      </c>
      <c r="E18" s="12" t="s">
        <v>131</v>
      </c>
      <c r="F18" s="10" t="s">
        <v>125</v>
      </c>
      <c r="G18" s="5" t="s">
        <v>18</v>
      </c>
      <c r="H18" s="5" t="s">
        <v>49</v>
      </c>
      <c r="I18" s="13">
        <v>2</v>
      </c>
      <c r="J18" s="10" t="s">
        <v>132</v>
      </c>
      <c r="K18" s="10">
        <v>1</v>
      </c>
      <c r="L18" s="8" t="s">
        <v>133</v>
      </c>
    </row>
    <row r="19" spans="1:12" ht="126.95" customHeight="1">
      <c r="A19" s="9" t="s">
        <v>134</v>
      </c>
      <c r="B19" s="10" t="s">
        <v>13</v>
      </c>
      <c r="C19" s="10" t="s">
        <v>135</v>
      </c>
      <c r="D19" s="11" t="s">
        <v>136</v>
      </c>
      <c r="E19" s="12" t="s">
        <v>137</v>
      </c>
      <c r="F19" s="10" t="s">
        <v>125</v>
      </c>
      <c r="G19" s="5" t="s">
        <v>18</v>
      </c>
      <c r="H19" s="5" t="s">
        <v>49</v>
      </c>
      <c r="I19" s="13">
        <v>4</v>
      </c>
      <c r="J19" s="10" t="s">
        <v>138</v>
      </c>
      <c r="K19" s="10">
        <v>1</v>
      </c>
      <c r="L19" s="8" t="s">
        <v>139</v>
      </c>
    </row>
    <row r="20" spans="1:12" ht="126.95" customHeight="1">
      <c r="A20" s="9" t="s">
        <v>140</v>
      </c>
      <c r="B20" s="10" t="s">
        <v>13</v>
      </c>
      <c r="C20" s="10" t="s">
        <v>141</v>
      </c>
      <c r="D20" s="11" t="s">
        <v>142</v>
      </c>
      <c r="E20" s="12" t="s">
        <v>143</v>
      </c>
      <c r="F20" s="10" t="s">
        <v>125</v>
      </c>
      <c r="G20" s="5" t="s">
        <v>18</v>
      </c>
      <c r="H20" s="5" t="s">
        <v>49</v>
      </c>
      <c r="I20" s="13">
        <v>6</v>
      </c>
      <c r="J20" s="10" t="s">
        <v>144</v>
      </c>
      <c r="K20" s="10">
        <v>1</v>
      </c>
      <c r="L20" s="8" t="s">
        <v>145</v>
      </c>
    </row>
    <row r="21" spans="1:12" ht="275.25" customHeight="1">
      <c r="A21" s="9" t="s">
        <v>146</v>
      </c>
      <c r="B21" s="10" t="s">
        <v>13</v>
      </c>
      <c r="C21" s="10" t="s">
        <v>147</v>
      </c>
      <c r="D21" s="11" t="s">
        <v>148</v>
      </c>
      <c r="E21" s="12" t="s">
        <v>149</v>
      </c>
      <c r="F21" s="10" t="s">
        <v>125</v>
      </c>
      <c r="G21" s="5" t="s">
        <v>18</v>
      </c>
      <c r="H21" s="5" t="s">
        <v>49</v>
      </c>
      <c r="I21" s="13">
        <v>7</v>
      </c>
      <c r="J21" s="10" t="s">
        <v>150</v>
      </c>
      <c r="K21" s="10">
        <v>1</v>
      </c>
      <c r="L21" s="8" t="s">
        <v>151</v>
      </c>
    </row>
    <row r="22" spans="1:12" ht="126.95" customHeight="1">
      <c r="A22" s="9" t="s">
        <v>152</v>
      </c>
      <c r="B22" s="10" t="s">
        <v>13</v>
      </c>
      <c r="C22" s="10" t="s">
        <v>153</v>
      </c>
      <c r="D22" s="11" t="s">
        <v>154</v>
      </c>
      <c r="E22" s="12" t="s">
        <v>155</v>
      </c>
      <c r="F22" s="10" t="s">
        <v>156</v>
      </c>
      <c r="G22" s="5" t="s">
        <v>99</v>
      </c>
      <c r="H22" s="5" t="s">
        <v>49</v>
      </c>
      <c r="I22" s="13">
        <v>12</v>
      </c>
      <c r="J22" s="10" t="s">
        <v>157</v>
      </c>
      <c r="K22" s="10">
        <v>1</v>
      </c>
      <c r="L22" s="8" t="s">
        <v>158</v>
      </c>
    </row>
    <row r="23" spans="1:12" ht="126.95" customHeight="1">
      <c r="A23" s="9" t="s">
        <v>159</v>
      </c>
      <c r="B23" s="10" t="s">
        <v>13</v>
      </c>
      <c r="C23" s="10" t="s">
        <v>160</v>
      </c>
      <c r="D23" s="11" t="s">
        <v>161</v>
      </c>
      <c r="E23" s="12" t="s">
        <v>162</v>
      </c>
      <c r="F23" s="10" t="s">
        <v>163</v>
      </c>
      <c r="G23" s="5" t="s">
        <v>64</v>
      </c>
      <c r="H23" s="5" t="s">
        <v>49</v>
      </c>
      <c r="I23" s="13">
        <v>5</v>
      </c>
      <c r="J23" s="10" t="s">
        <v>164</v>
      </c>
      <c r="K23" s="10">
        <v>1</v>
      </c>
      <c r="L23" s="8" t="s">
        <v>165</v>
      </c>
    </row>
    <row r="24" spans="1:12" ht="126.95" customHeight="1">
      <c r="A24" s="9" t="s">
        <v>166</v>
      </c>
      <c r="B24" s="10" t="s">
        <v>13</v>
      </c>
      <c r="C24" s="10" t="s">
        <v>167</v>
      </c>
      <c r="D24" s="11" t="s">
        <v>168</v>
      </c>
      <c r="E24" s="12" t="s">
        <v>169</v>
      </c>
      <c r="F24" s="10" t="s">
        <v>170</v>
      </c>
      <c r="G24" s="5" t="s">
        <v>99</v>
      </c>
      <c r="H24" s="5" t="s">
        <v>49</v>
      </c>
      <c r="I24" s="13" t="s">
        <v>171</v>
      </c>
      <c r="J24" s="10" t="s">
        <v>172</v>
      </c>
      <c r="K24" s="10"/>
      <c r="L24" s="8" t="s">
        <v>173</v>
      </c>
    </row>
    <row r="25" spans="1:12" ht="126.95" customHeight="1">
      <c r="A25" s="9" t="s">
        <v>174</v>
      </c>
      <c r="B25" s="10" t="s">
        <v>13</v>
      </c>
      <c r="C25" s="10" t="s">
        <v>175</v>
      </c>
      <c r="D25" s="11" t="s">
        <v>176</v>
      </c>
      <c r="E25" s="12" t="s">
        <v>177</v>
      </c>
      <c r="F25" s="10" t="s">
        <v>178</v>
      </c>
      <c r="G25" s="5" t="s">
        <v>99</v>
      </c>
      <c r="H25" s="5" t="s">
        <v>49</v>
      </c>
      <c r="I25" s="13" t="s">
        <v>179</v>
      </c>
      <c r="J25" s="10" t="s">
        <v>180</v>
      </c>
      <c r="K25" s="10">
        <v>2</v>
      </c>
      <c r="L25" s="8" t="s">
        <v>181</v>
      </c>
    </row>
    <row r="26" spans="1:12" ht="126.95" customHeight="1">
      <c r="A26" s="9" t="s">
        <v>182</v>
      </c>
      <c r="B26" s="10" t="s">
        <v>13</v>
      </c>
      <c r="C26" s="10" t="s">
        <v>183</v>
      </c>
      <c r="D26" s="11" t="s">
        <v>184</v>
      </c>
      <c r="E26" s="12" t="s">
        <v>185</v>
      </c>
      <c r="F26" s="10" t="s">
        <v>186</v>
      </c>
      <c r="G26" s="5" t="s">
        <v>48</v>
      </c>
      <c r="H26" s="5" t="s">
        <v>49</v>
      </c>
      <c r="I26" s="13" t="s">
        <v>187</v>
      </c>
      <c r="J26" s="10" t="s">
        <v>188</v>
      </c>
      <c r="K26" s="10">
        <v>7</v>
      </c>
      <c r="L26" s="8" t="s">
        <v>189</v>
      </c>
    </row>
    <row r="27" spans="1:12" ht="126.95" customHeight="1">
      <c r="A27" s="9" t="s">
        <v>190</v>
      </c>
      <c r="B27" s="10" t="s">
        <v>13</v>
      </c>
      <c r="C27" s="10" t="s">
        <v>191</v>
      </c>
      <c r="D27" s="11" t="s">
        <v>192</v>
      </c>
      <c r="E27" s="12" t="s">
        <v>193</v>
      </c>
      <c r="F27" s="10" t="s">
        <v>194</v>
      </c>
      <c r="G27" s="5" t="s">
        <v>18</v>
      </c>
      <c r="H27" s="5"/>
      <c r="I27" s="13">
        <v>2</v>
      </c>
      <c r="J27" s="10" t="s">
        <v>195</v>
      </c>
      <c r="K27" s="10">
        <v>1</v>
      </c>
      <c r="L27" s="8" t="s">
        <v>120</v>
      </c>
    </row>
    <row r="28" spans="1:12" ht="126.95" customHeight="1">
      <c r="A28" s="9" t="s">
        <v>196</v>
      </c>
      <c r="B28" s="10" t="s">
        <v>13</v>
      </c>
      <c r="C28" s="10" t="s">
        <v>197</v>
      </c>
      <c r="D28" s="11" t="s">
        <v>198</v>
      </c>
      <c r="E28" s="12" t="s">
        <v>199</v>
      </c>
      <c r="F28" s="10" t="s">
        <v>200</v>
      </c>
      <c r="G28" s="5" t="s">
        <v>99</v>
      </c>
      <c r="H28" s="5" t="s">
        <v>49</v>
      </c>
      <c r="I28" s="13">
        <v>2</v>
      </c>
      <c r="J28" s="10" t="s">
        <v>201</v>
      </c>
      <c r="K28" s="10">
        <v>1</v>
      </c>
      <c r="L28" s="8" t="s">
        <v>36</v>
      </c>
    </row>
    <row r="29" spans="1:12" ht="126.95" customHeight="1">
      <c r="A29" s="9" t="s">
        <v>202</v>
      </c>
      <c r="B29" s="10" t="s">
        <v>13</v>
      </c>
      <c r="C29" s="10" t="s">
        <v>203</v>
      </c>
      <c r="D29" s="11" t="s">
        <v>204</v>
      </c>
      <c r="E29" s="12" t="s">
        <v>205</v>
      </c>
      <c r="F29" s="10" t="s">
        <v>206</v>
      </c>
      <c r="G29" s="5" t="s">
        <v>64</v>
      </c>
      <c r="H29" s="5" t="s">
        <v>49</v>
      </c>
      <c r="I29" s="13" t="s">
        <v>207</v>
      </c>
      <c r="J29" s="10" t="s">
        <v>208</v>
      </c>
      <c r="K29" s="10">
        <v>25</v>
      </c>
      <c r="L29" s="8" t="s">
        <v>209</v>
      </c>
    </row>
    <row r="30" spans="1:12" ht="126.95" customHeight="1">
      <c r="A30" s="9" t="s">
        <v>210</v>
      </c>
      <c r="B30" s="10" t="s">
        <v>13</v>
      </c>
      <c r="C30" s="10" t="s">
        <v>211</v>
      </c>
      <c r="D30" s="11" t="s">
        <v>212</v>
      </c>
      <c r="E30" s="12" t="s">
        <v>213</v>
      </c>
      <c r="F30" s="10" t="s">
        <v>214</v>
      </c>
      <c r="G30" s="5" t="s">
        <v>99</v>
      </c>
      <c r="H30" s="5" t="s">
        <v>49</v>
      </c>
      <c r="I30" s="13">
        <v>6</v>
      </c>
      <c r="J30" s="10" t="s">
        <v>215</v>
      </c>
      <c r="K30" s="10">
        <v>1</v>
      </c>
      <c r="L30" s="8" t="s">
        <v>36</v>
      </c>
    </row>
    <row r="31" spans="1:12" ht="126.95" customHeight="1">
      <c r="A31" s="9" t="s">
        <v>216</v>
      </c>
      <c r="B31" s="10" t="s">
        <v>13</v>
      </c>
      <c r="C31" s="10" t="s">
        <v>217</v>
      </c>
      <c r="D31" s="11" t="s">
        <v>218</v>
      </c>
      <c r="E31" s="12" t="s">
        <v>219</v>
      </c>
      <c r="F31" s="10" t="s">
        <v>220</v>
      </c>
      <c r="G31" s="5" t="s">
        <v>99</v>
      </c>
      <c r="H31" s="5" t="s">
        <v>19</v>
      </c>
      <c r="I31" s="13" t="s">
        <v>221</v>
      </c>
      <c r="J31" s="10" t="s">
        <v>222</v>
      </c>
      <c r="K31" s="10">
        <v>5</v>
      </c>
      <c r="L31" s="8" t="s">
        <v>223</v>
      </c>
    </row>
    <row r="32" spans="1:12" ht="126.95" customHeight="1">
      <c r="A32" s="9" t="s">
        <v>224</v>
      </c>
      <c r="B32" s="10" t="s">
        <v>13</v>
      </c>
      <c r="C32" s="10" t="s">
        <v>225</v>
      </c>
      <c r="D32" s="11" t="s">
        <v>226</v>
      </c>
      <c r="E32" s="12" t="s">
        <v>227</v>
      </c>
      <c r="F32" s="10" t="s">
        <v>228</v>
      </c>
      <c r="G32" s="5" t="s">
        <v>99</v>
      </c>
      <c r="H32" s="5" t="s">
        <v>49</v>
      </c>
      <c r="I32" s="13">
        <v>2</v>
      </c>
      <c r="J32" s="10" t="s">
        <v>229</v>
      </c>
      <c r="K32" s="10">
        <v>1</v>
      </c>
      <c r="L32" s="8" t="s">
        <v>36</v>
      </c>
    </row>
    <row r="33" spans="1:12" ht="126.95" customHeight="1">
      <c r="A33" s="9" t="s">
        <v>230</v>
      </c>
      <c r="B33" s="10" t="s">
        <v>13</v>
      </c>
      <c r="C33" s="10" t="s">
        <v>231</v>
      </c>
      <c r="D33" s="11" t="s">
        <v>232</v>
      </c>
      <c r="E33" s="12" t="s">
        <v>233</v>
      </c>
      <c r="F33" s="10" t="s">
        <v>234</v>
      </c>
      <c r="G33" s="5" t="s">
        <v>235</v>
      </c>
      <c r="H33" s="5" t="s">
        <v>49</v>
      </c>
      <c r="I33" s="13">
        <v>1</v>
      </c>
      <c r="J33" s="10" t="s">
        <v>236</v>
      </c>
      <c r="K33" s="10">
        <v>1</v>
      </c>
      <c r="L33" s="8" t="s">
        <v>223</v>
      </c>
    </row>
    <row r="34" spans="1:12" ht="282.75" customHeight="1">
      <c r="A34" s="9" t="s">
        <v>237</v>
      </c>
      <c r="B34" s="10" t="s">
        <v>13</v>
      </c>
      <c r="C34" s="10" t="s">
        <v>238</v>
      </c>
      <c r="D34" s="11" t="s">
        <v>239</v>
      </c>
      <c r="E34" s="12" t="s">
        <v>240</v>
      </c>
      <c r="F34" s="10" t="s">
        <v>241</v>
      </c>
      <c r="G34" s="5" t="s">
        <v>235</v>
      </c>
      <c r="H34" s="5" t="s">
        <v>49</v>
      </c>
      <c r="I34" s="13" t="s">
        <v>242</v>
      </c>
      <c r="J34" s="10" t="s">
        <v>243</v>
      </c>
      <c r="K34" s="10">
        <v>3</v>
      </c>
      <c r="L34" s="8" t="s">
        <v>244</v>
      </c>
    </row>
    <row r="35" spans="1:12" ht="303.75" customHeight="1">
      <c r="A35" s="9" t="s">
        <v>245</v>
      </c>
      <c r="B35" s="10" t="s">
        <v>13</v>
      </c>
      <c r="C35" s="10" t="s">
        <v>246</v>
      </c>
      <c r="D35" s="11" t="s">
        <v>247</v>
      </c>
      <c r="E35" s="12" t="s">
        <v>248</v>
      </c>
      <c r="F35" s="10" t="s">
        <v>249</v>
      </c>
      <c r="G35" s="5" t="s">
        <v>235</v>
      </c>
      <c r="H35" s="5" t="s">
        <v>49</v>
      </c>
      <c r="I35" s="13" t="s">
        <v>250</v>
      </c>
      <c r="J35" s="10" t="s">
        <v>251</v>
      </c>
      <c r="K35" s="10">
        <v>2</v>
      </c>
      <c r="L35" s="8" t="s">
        <v>244</v>
      </c>
    </row>
    <row r="36" spans="1:12" ht="173.25" customHeight="1">
      <c r="A36" s="9" t="s">
        <v>252</v>
      </c>
      <c r="B36" s="10" t="s">
        <v>13</v>
      </c>
      <c r="C36" s="10" t="s">
        <v>253</v>
      </c>
      <c r="D36" s="11" t="s">
        <v>254</v>
      </c>
      <c r="E36" s="12" t="s">
        <v>255</v>
      </c>
      <c r="F36" s="10" t="s">
        <v>256</v>
      </c>
      <c r="G36" s="5" t="s">
        <v>235</v>
      </c>
      <c r="H36" s="5" t="s">
        <v>49</v>
      </c>
      <c r="I36" s="13">
        <v>17</v>
      </c>
      <c r="J36" s="10" t="s">
        <v>257</v>
      </c>
      <c r="K36" s="10">
        <v>1</v>
      </c>
      <c r="L36" s="8" t="s">
        <v>223</v>
      </c>
    </row>
    <row r="37" spans="1:12" ht="126.95" customHeight="1">
      <c r="A37" s="9" t="s">
        <v>258</v>
      </c>
      <c r="B37" s="10" t="s">
        <v>13</v>
      </c>
      <c r="C37" s="10" t="s">
        <v>259</v>
      </c>
      <c r="D37" s="11" t="s">
        <v>260</v>
      </c>
      <c r="E37" s="12" t="s">
        <v>261</v>
      </c>
      <c r="F37" s="10" t="s">
        <v>262</v>
      </c>
      <c r="G37" s="5" t="s">
        <v>73</v>
      </c>
      <c r="H37" s="5" t="s">
        <v>49</v>
      </c>
      <c r="I37" s="13">
        <v>1</v>
      </c>
      <c r="J37" s="10" t="s">
        <v>263</v>
      </c>
      <c r="K37" s="10">
        <v>1</v>
      </c>
      <c r="L37" s="8" t="s">
        <v>36</v>
      </c>
    </row>
    <row r="38" spans="1:12" ht="126.95" customHeight="1">
      <c r="A38" s="9" t="s">
        <v>264</v>
      </c>
      <c r="B38" s="10" t="s">
        <v>13</v>
      </c>
      <c r="C38" s="10" t="s">
        <v>265</v>
      </c>
      <c r="D38" s="11" t="s">
        <v>260</v>
      </c>
      <c r="E38" s="12" t="s">
        <v>261</v>
      </c>
      <c r="F38" s="10" t="s">
        <v>266</v>
      </c>
      <c r="G38" s="5" t="s">
        <v>73</v>
      </c>
      <c r="H38" s="5" t="s">
        <v>49</v>
      </c>
      <c r="I38" s="13">
        <v>2</v>
      </c>
      <c r="J38" s="10" t="s">
        <v>267</v>
      </c>
      <c r="K38" s="10">
        <v>1</v>
      </c>
      <c r="L38" s="8" t="s">
        <v>36</v>
      </c>
    </row>
    <row r="39" spans="1:12" ht="343.5" customHeight="1">
      <c r="A39" s="9" t="s">
        <v>268</v>
      </c>
      <c r="B39" s="10" t="s">
        <v>13</v>
      </c>
      <c r="C39" s="10" t="s">
        <v>269</v>
      </c>
      <c r="D39" s="11" t="s">
        <v>270</v>
      </c>
      <c r="E39" s="12" t="s">
        <v>271</v>
      </c>
      <c r="F39" s="10" t="s">
        <v>272</v>
      </c>
      <c r="G39" s="5" t="s">
        <v>18</v>
      </c>
      <c r="H39" s="5" t="s">
        <v>49</v>
      </c>
      <c r="I39" s="13">
        <v>4</v>
      </c>
      <c r="J39" s="10" t="s">
        <v>273</v>
      </c>
      <c r="K39" s="10">
        <v>1</v>
      </c>
      <c r="L39" s="8" t="s">
        <v>223</v>
      </c>
    </row>
    <row r="40" spans="1:12" ht="296.25" customHeight="1">
      <c r="A40" s="9" t="s">
        <v>274</v>
      </c>
      <c r="B40" s="10" t="s">
        <v>13</v>
      </c>
      <c r="C40" s="10" t="s">
        <v>275</v>
      </c>
      <c r="D40" s="11" t="s">
        <v>276</v>
      </c>
      <c r="E40" s="12" t="s">
        <v>277</v>
      </c>
      <c r="F40" s="10" t="s">
        <v>278</v>
      </c>
      <c r="G40" s="5" t="s">
        <v>73</v>
      </c>
      <c r="H40" s="5" t="s">
        <v>49</v>
      </c>
      <c r="I40" s="13">
        <v>5</v>
      </c>
      <c r="J40" s="10" t="s">
        <v>279</v>
      </c>
      <c r="K40" s="10">
        <v>1</v>
      </c>
      <c r="L40" s="8" t="s">
        <v>67</v>
      </c>
    </row>
    <row r="41" spans="1:12" ht="126.95" customHeight="1">
      <c r="A41" s="9" t="s">
        <v>280</v>
      </c>
      <c r="B41" s="10" t="s">
        <v>13</v>
      </c>
      <c r="C41" s="10" t="s">
        <v>281</v>
      </c>
      <c r="D41" s="11" t="s">
        <v>282</v>
      </c>
      <c r="E41" s="12" t="s">
        <v>283</v>
      </c>
      <c r="F41" s="10" t="s">
        <v>284</v>
      </c>
      <c r="G41" s="5" t="s">
        <v>18</v>
      </c>
      <c r="H41" s="5" t="s">
        <v>49</v>
      </c>
      <c r="I41" s="13">
        <v>4</v>
      </c>
      <c r="J41" s="10" t="s">
        <v>285</v>
      </c>
      <c r="K41" s="10">
        <v>1</v>
      </c>
      <c r="L41" s="8" t="s">
        <v>36</v>
      </c>
    </row>
    <row r="42" spans="1:12" ht="126.95" customHeight="1">
      <c r="A42" s="9" t="s">
        <v>286</v>
      </c>
      <c r="B42" s="10" t="s">
        <v>13</v>
      </c>
      <c r="C42" s="10" t="s">
        <v>287</v>
      </c>
      <c r="D42" s="11" t="s">
        <v>288</v>
      </c>
      <c r="E42" s="12" t="s">
        <v>289</v>
      </c>
      <c r="F42" s="10" t="s">
        <v>290</v>
      </c>
      <c r="G42" s="5" t="s">
        <v>99</v>
      </c>
      <c r="H42" s="5" t="s">
        <v>49</v>
      </c>
      <c r="I42" s="13">
        <v>7</v>
      </c>
      <c r="J42" s="10" t="s">
        <v>291</v>
      </c>
      <c r="K42" s="10">
        <v>1</v>
      </c>
      <c r="L42" s="8" t="s">
        <v>292</v>
      </c>
    </row>
    <row r="43" spans="1:12" ht="126.95" customHeight="1">
      <c r="A43" s="9" t="s">
        <v>293</v>
      </c>
      <c r="B43" s="10" t="s">
        <v>13</v>
      </c>
      <c r="C43" s="10" t="s">
        <v>294</v>
      </c>
      <c r="D43" s="11" t="s">
        <v>295</v>
      </c>
      <c r="E43" s="12" t="s">
        <v>296</v>
      </c>
      <c r="F43" s="10" t="s">
        <v>297</v>
      </c>
      <c r="G43" s="5" t="s">
        <v>50</v>
      </c>
      <c r="H43" s="5" t="s">
        <v>50</v>
      </c>
      <c r="I43" s="13">
        <v>1</v>
      </c>
      <c r="J43" s="10" t="s">
        <v>298</v>
      </c>
      <c r="K43" s="10">
        <v>1</v>
      </c>
      <c r="L43" s="8" t="s">
        <v>299</v>
      </c>
    </row>
    <row r="44" spans="1:12" ht="126.95" customHeight="1">
      <c r="A44" s="9" t="s">
        <v>300</v>
      </c>
      <c r="B44" s="10" t="s">
        <v>13</v>
      </c>
      <c r="C44" s="10" t="s">
        <v>301</v>
      </c>
      <c r="D44" s="11" t="s">
        <v>302</v>
      </c>
      <c r="E44" s="12" t="s">
        <v>303</v>
      </c>
      <c r="F44" s="10" t="s">
        <v>304</v>
      </c>
      <c r="G44" s="5" t="s">
        <v>64</v>
      </c>
      <c r="H44" s="5" t="s">
        <v>49</v>
      </c>
      <c r="I44" s="13">
        <v>8</v>
      </c>
      <c r="J44" s="10" t="s">
        <v>305</v>
      </c>
      <c r="K44" s="10">
        <v>1</v>
      </c>
      <c r="L44" s="8" t="s">
        <v>36</v>
      </c>
    </row>
    <row r="45" spans="1:12" ht="126.95" customHeight="1">
      <c r="A45" s="9" t="s">
        <v>306</v>
      </c>
      <c r="B45" s="10" t="s">
        <v>13</v>
      </c>
      <c r="C45" s="10" t="s">
        <v>307</v>
      </c>
      <c r="D45" s="11" t="s">
        <v>308</v>
      </c>
      <c r="E45" s="12" t="s">
        <v>309</v>
      </c>
      <c r="F45" s="10" t="s">
        <v>310</v>
      </c>
      <c r="G45" s="5" t="s">
        <v>99</v>
      </c>
      <c r="H45" s="5" t="s">
        <v>49</v>
      </c>
      <c r="I45" s="13">
        <v>17</v>
      </c>
      <c r="J45" s="10" t="s">
        <v>311</v>
      </c>
      <c r="K45" s="10">
        <v>1</v>
      </c>
      <c r="L45" s="8" t="s">
        <v>312</v>
      </c>
    </row>
    <row r="46" spans="1:12" ht="126.95" customHeight="1">
      <c r="A46" s="9" t="s">
        <v>313</v>
      </c>
      <c r="B46" s="10" t="s">
        <v>13</v>
      </c>
      <c r="C46" s="10" t="s">
        <v>314</v>
      </c>
      <c r="D46" s="11" t="s">
        <v>315</v>
      </c>
      <c r="E46" s="12" t="s">
        <v>316</v>
      </c>
      <c r="F46" s="10" t="s">
        <v>317</v>
      </c>
      <c r="G46" s="5" t="s">
        <v>99</v>
      </c>
      <c r="H46" s="5" t="s">
        <v>19</v>
      </c>
      <c r="I46" s="13">
        <v>10</v>
      </c>
      <c r="J46" s="10" t="s">
        <v>318</v>
      </c>
      <c r="K46" s="10">
        <v>1</v>
      </c>
      <c r="L46" s="8" t="s">
        <v>319</v>
      </c>
    </row>
    <row r="47" spans="1:12" ht="126.95" customHeight="1">
      <c r="A47" s="9" t="s">
        <v>320</v>
      </c>
      <c r="B47" s="10" t="s">
        <v>13</v>
      </c>
      <c r="C47" s="10" t="s">
        <v>321</v>
      </c>
      <c r="D47" s="11" t="s">
        <v>322</v>
      </c>
      <c r="E47" s="12" t="s">
        <v>323</v>
      </c>
      <c r="F47" s="10" t="s">
        <v>324</v>
      </c>
      <c r="G47" s="5" t="s">
        <v>48</v>
      </c>
      <c r="H47" s="5" t="s">
        <v>19</v>
      </c>
      <c r="I47" s="13">
        <v>11</v>
      </c>
      <c r="J47" s="10" t="s">
        <v>325</v>
      </c>
      <c r="K47" s="10">
        <v>1</v>
      </c>
      <c r="L47" s="8" t="s">
        <v>319</v>
      </c>
    </row>
    <row r="48" spans="1:12" ht="126.95" customHeight="1">
      <c r="A48" s="9" t="s">
        <v>326</v>
      </c>
      <c r="B48" s="10" t="s">
        <v>13</v>
      </c>
      <c r="C48" s="10" t="s">
        <v>327</v>
      </c>
      <c r="D48" s="11" t="s">
        <v>328</v>
      </c>
      <c r="E48" s="12" t="s">
        <v>329</v>
      </c>
      <c r="F48" s="10" t="s">
        <v>200</v>
      </c>
      <c r="G48" s="5" t="s">
        <v>99</v>
      </c>
      <c r="H48" s="5" t="s">
        <v>49</v>
      </c>
      <c r="I48" s="13">
        <v>7</v>
      </c>
      <c r="J48" s="10" t="s">
        <v>330</v>
      </c>
      <c r="K48" s="10">
        <v>1</v>
      </c>
      <c r="L48" s="8" t="s">
        <v>67</v>
      </c>
    </row>
    <row r="49" spans="1:12" ht="126.95" customHeight="1">
      <c r="A49" s="9" t="s">
        <v>331</v>
      </c>
      <c r="B49" s="10" t="s">
        <v>13</v>
      </c>
      <c r="C49" s="10" t="s">
        <v>332</v>
      </c>
      <c r="D49" s="11" t="s">
        <v>333</v>
      </c>
      <c r="E49" s="12" t="s">
        <v>334</v>
      </c>
      <c r="F49" s="10" t="s">
        <v>200</v>
      </c>
      <c r="G49" s="5" t="s">
        <v>99</v>
      </c>
      <c r="H49" s="5" t="s">
        <v>49</v>
      </c>
      <c r="I49" s="13">
        <v>12</v>
      </c>
      <c r="J49" s="10" t="s">
        <v>335</v>
      </c>
      <c r="K49" s="10">
        <v>1</v>
      </c>
      <c r="L49" s="8" t="s">
        <v>67</v>
      </c>
    </row>
    <row r="50" spans="1:12" ht="126.95" customHeight="1">
      <c r="A50" s="9" t="s">
        <v>336</v>
      </c>
      <c r="B50" s="10" t="s">
        <v>13</v>
      </c>
      <c r="C50" s="10" t="s">
        <v>337</v>
      </c>
      <c r="D50" s="11" t="s">
        <v>338</v>
      </c>
      <c r="E50" s="12" t="s">
        <v>339</v>
      </c>
      <c r="F50" s="10" t="s">
        <v>340</v>
      </c>
      <c r="G50" s="5" t="s">
        <v>64</v>
      </c>
      <c r="H50" s="5" t="s">
        <v>49</v>
      </c>
      <c r="I50" s="13" t="s">
        <v>341</v>
      </c>
      <c r="J50" s="10" t="s">
        <v>342</v>
      </c>
      <c r="K50" s="10">
        <v>5</v>
      </c>
      <c r="L50" s="8" t="s">
        <v>67</v>
      </c>
    </row>
    <row r="51" spans="1:12" ht="126.95" customHeight="1">
      <c r="A51" s="9" t="s">
        <v>343</v>
      </c>
      <c r="B51" s="10" t="s">
        <v>13</v>
      </c>
      <c r="C51" s="10" t="s">
        <v>344</v>
      </c>
      <c r="D51" s="11" t="s">
        <v>345</v>
      </c>
      <c r="E51" s="12" t="s">
        <v>346</v>
      </c>
      <c r="F51" s="10" t="s">
        <v>347</v>
      </c>
      <c r="G51" s="5" t="s">
        <v>99</v>
      </c>
      <c r="H51" s="5" t="s">
        <v>49</v>
      </c>
      <c r="I51" s="13" t="s">
        <v>348</v>
      </c>
      <c r="J51" s="10" t="s">
        <v>349</v>
      </c>
      <c r="K51" s="10">
        <v>3</v>
      </c>
      <c r="L51" s="8" t="s">
        <v>350</v>
      </c>
    </row>
    <row r="52" spans="1:12" ht="126.95" customHeight="1">
      <c r="A52" s="9" t="s">
        <v>351</v>
      </c>
      <c r="B52" s="10" t="s">
        <v>13</v>
      </c>
      <c r="C52" s="10" t="s">
        <v>352</v>
      </c>
      <c r="D52" s="11" t="s">
        <v>353</v>
      </c>
      <c r="E52" s="12" t="s">
        <v>354</v>
      </c>
      <c r="F52" s="10" t="s">
        <v>355</v>
      </c>
      <c r="G52" s="5" t="s">
        <v>99</v>
      </c>
      <c r="H52" s="5" t="s">
        <v>49</v>
      </c>
      <c r="I52" s="13" t="s">
        <v>356</v>
      </c>
      <c r="J52" s="10" t="s">
        <v>357</v>
      </c>
      <c r="K52" s="10">
        <v>35</v>
      </c>
      <c r="L52" s="8" t="s">
        <v>358</v>
      </c>
    </row>
    <row r="53" spans="1:12" ht="126.95" customHeight="1">
      <c r="A53" s="9" t="s">
        <v>359</v>
      </c>
      <c r="B53" s="10" t="s">
        <v>13</v>
      </c>
      <c r="C53" s="10" t="s">
        <v>360</v>
      </c>
      <c r="D53" s="11" t="s">
        <v>361</v>
      </c>
      <c r="E53" s="12" t="s">
        <v>362</v>
      </c>
      <c r="F53" s="10" t="s">
        <v>363</v>
      </c>
      <c r="G53" s="5" t="s">
        <v>235</v>
      </c>
      <c r="H53" s="5" t="s">
        <v>49</v>
      </c>
      <c r="I53" s="13" t="s">
        <v>364</v>
      </c>
      <c r="J53" s="10" t="s">
        <v>365</v>
      </c>
      <c r="K53" s="10">
        <v>6</v>
      </c>
      <c r="L53" s="8" t="s">
        <v>36</v>
      </c>
    </row>
    <row r="54" spans="1:12" ht="126.95" customHeight="1">
      <c r="A54" s="9" t="s">
        <v>366</v>
      </c>
      <c r="B54" s="10" t="s">
        <v>13</v>
      </c>
      <c r="C54" s="10" t="s">
        <v>367</v>
      </c>
      <c r="D54" s="11" t="s">
        <v>368</v>
      </c>
      <c r="E54" s="12" t="s">
        <v>369</v>
      </c>
      <c r="F54" s="10" t="s">
        <v>370</v>
      </c>
      <c r="G54" s="5" t="s">
        <v>18</v>
      </c>
      <c r="H54" s="5" t="s">
        <v>49</v>
      </c>
      <c r="I54" s="13" t="s">
        <v>371</v>
      </c>
      <c r="J54" s="10" t="s">
        <v>372</v>
      </c>
      <c r="K54" s="10">
        <v>11</v>
      </c>
      <c r="L54" s="8" t="s">
        <v>36</v>
      </c>
    </row>
    <row r="55" spans="1:12" ht="126.95" customHeight="1">
      <c r="A55" s="9" t="s">
        <v>373</v>
      </c>
      <c r="B55" s="10" t="s">
        <v>13</v>
      </c>
      <c r="C55" s="10" t="s">
        <v>374</v>
      </c>
      <c r="D55" s="11" t="s">
        <v>375</v>
      </c>
      <c r="E55" s="12" t="s">
        <v>376</v>
      </c>
      <c r="F55" s="10" t="s">
        <v>377</v>
      </c>
      <c r="G55" s="5" t="s">
        <v>99</v>
      </c>
      <c r="H55" s="5" t="s">
        <v>49</v>
      </c>
      <c r="I55" s="13" t="s">
        <v>378</v>
      </c>
      <c r="J55" s="10" t="s">
        <v>379</v>
      </c>
      <c r="K55" s="10">
        <v>5</v>
      </c>
      <c r="L55" s="8" t="s">
        <v>36</v>
      </c>
    </row>
    <row r="56" spans="1:12" ht="126.95" customHeight="1">
      <c r="A56" s="9" t="s">
        <v>380</v>
      </c>
      <c r="B56" s="10" t="s">
        <v>13</v>
      </c>
      <c r="C56" s="10" t="s">
        <v>381</v>
      </c>
      <c r="D56" s="11" t="s">
        <v>382</v>
      </c>
      <c r="E56" s="12" t="s">
        <v>383</v>
      </c>
      <c r="F56" s="10" t="s">
        <v>384</v>
      </c>
      <c r="G56" s="5" t="s">
        <v>99</v>
      </c>
      <c r="H56" s="5" t="s">
        <v>49</v>
      </c>
      <c r="I56" s="13" t="s">
        <v>385</v>
      </c>
      <c r="J56" s="10" t="s">
        <v>386</v>
      </c>
      <c r="K56" s="10">
        <v>30</v>
      </c>
      <c r="L56" s="8" t="s">
        <v>387</v>
      </c>
    </row>
    <row r="57" spans="1:12" ht="126.95" customHeight="1">
      <c r="A57" s="9" t="s">
        <v>388</v>
      </c>
      <c r="B57" s="10" t="s">
        <v>13</v>
      </c>
      <c r="C57" s="10" t="s">
        <v>389</v>
      </c>
      <c r="D57" s="11" t="s">
        <v>390</v>
      </c>
      <c r="E57" s="12" t="s">
        <v>391</v>
      </c>
      <c r="F57" s="10" t="s">
        <v>392</v>
      </c>
      <c r="G57" s="5" t="s">
        <v>99</v>
      </c>
      <c r="H57" s="5" t="s">
        <v>49</v>
      </c>
      <c r="I57" s="13" t="s">
        <v>393</v>
      </c>
      <c r="J57" s="10" t="s">
        <v>394</v>
      </c>
      <c r="K57" s="10">
        <v>6</v>
      </c>
      <c r="L57" s="8" t="s">
        <v>395</v>
      </c>
    </row>
    <row r="58" spans="1:12" ht="126.95" customHeight="1">
      <c r="A58" s="9" t="s">
        <v>396</v>
      </c>
      <c r="B58" s="10" t="s">
        <v>13</v>
      </c>
      <c r="C58" s="10" t="s">
        <v>397</v>
      </c>
      <c r="D58" s="11" t="s">
        <v>398</v>
      </c>
      <c r="E58" s="12" t="s">
        <v>399</v>
      </c>
      <c r="F58" s="10" t="s">
        <v>400</v>
      </c>
      <c r="G58" s="5" t="s">
        <v>99</v>
      </c>
      <c r="H58" s="5" t="s">
        <v>49</v>
      </c>
      <c r="I58" s="13">
        <v>27</v>
      </c>
      <c r="J58" s="10" t="s">
        <v>401</v>
      </c>
      <c r="K58" s="10">
        <v>1</v>
      </c>
      <c r="L58" s="8" t="s">
        <v>36</v>
      </c>
    </row>
    <row r="59" spans="1:12" ht="126.95" customHeight="1">
      <c r="A59" s="9" t="s">
        <v>402</v>
      </c>
      <c r="B59" s="10" t="s">
        <v>403</v>
      </c>
      <c r="C59" s="10" t="s">
        <v>404</v>
      </c>
      <c r="D59" s="11" t="s">
        <v>405</v>
      </c>
      <c r="E59" s="12" t="s">
        <v>406</v>
      </c>
      <c r="F59" s="10" t="s">
        <v>407</v>
      </c>
      <c r="G59" s="5" t="s">
        <v>50</v>
      </c>
      <c r="H59" s="5" t="s">
        <v>50</v>
      </c>
      <c r="I59" s="13">
        <v>3</v>
      </c>
      <c r="J59" s="10" t="s">
        <v>408</v>
      </c>
      <c r="K59" s="10">
        <v>1</v>
      </c>
      <c r="L59" s="8" t="s">
        <v>409</v>
      </c>
    </row>
    <row r="60" spans="1:12" ht="126.95" customHeight="1">
      <c r="A60" s="9" t="s">
        <v>410</v>
      </c>
      <c r="B60" s="10" t="s">
        <v>13</v>
      </c>
      <c r="C60" s="10" t="s">
        <v>411</v>
      </c>
      <c r="D60" s="11" t="s">
        <v>412</v>
      </c>
      <c r="E60" s="12" t="s">
        <v>413</v>
      </c>
      <c r="F60" s="10" t="s">
        <v>414</v>
      </c>
      <c r="G60" s="5" t="s">
        <v>18</v>
      </c>
      <c r="H60" s="5" t="s">
        <v>49</v>
      </c>
      <c r="I60" s="13" t="s">
        <v>415</v>
      </c>
      <c r="J60" s="10" t="s">
        <v>416</v>
      </c>
      <c r="K60" s="10">
        <v>3</v>
      </c>
      <c r="L60" s="8" t="s">
        <v>36</v>
      </c>
    </row>
    <row r="61" spans="1:12" ht="253.5" customHeight="1">
      <c r="A61" s="9" t="s">
        <v>300</v>
      </c>
      <c r="B61" s="10" t="s">
        <v>13</v>
      </c>
      <c r="C61" s="10" t="s">
        <v>417</v>
      </c>
      <c r="D61" s="11" t="s">
        <v>418</v>
      </c>
      <c r="E61" s="12"/>
      <c r="F61" s="10" t="s">
        <v>419</v>
      </c>
      <c r="G61" s="5" t="s">
        <v>73</v>
      </c>
      <c r="H61" s="5" t="s">
        <v>49</v>
      </c>
      <c r="I61" s="13">
        <v>10</v>
      </c>
      <c r="J61" s="10" t="s">
        <v>419</v>
      </c>
      <c r="K61" s="10">
        <v>1</v>
      </c>
      <c r="L61" s="8" t="s">
        <v>420</v>
      </c>
    </row>
    <row r="62" spans="1:12" ht="126.95" customHeight="1">
      <c r="A62" s="9" t="s">
        <v>421</v>
      </c>
      <c r="B62" s="10" t="s">
        <v>422</v>
      </c>
      <c r="C62" s="10" t="s">
        <v>423</v>
      </c>
      <c r="D62" s="11" t="s">
        <v>424</v>
      </c>
      <c r="E62" s="12" t="s">
        <v>425</v>
      </c>
      <c r="F62" s="10" t="s">
        <v>200</v>
      </c>
      <c r="G62" s="5" t="s">
        <v>99</v>
      </c>
      <c r="H62" s="5" t="s">
        <v>49</v>
      </c>
      <c r="I62" s="13">
        <v>15</v>
      </c>
      <c r="J62" s="10" t="s">
        <v>426</v>
      </c>
      <c r="K62" s="10">
        <v>1</v>
      </c>
      <c r="L62" s="8" t="s">
        <v>67</v>
      </c>
    </row>
    <row r="63" spans="1:12" ht="126.95" customHeight="1">
      <c r="A63" s="9" t="s">
        <v>427</v>
      </c>
      <c r="B63" s="10" t="s">
        <v>422</v>
      </c>
      <c r="C63" s="10" t="s">
        <v>428</v>
      </c>
      <c r="D63" s="11" t="s">
        <v>429</v>
      </c>
      <c r="E63" s="12" t="s">
        <v>430</v>
      </c>
      <c r="F63" s="10" t="s">
        <v>200</v>
      </c>
      <c r="G63" s="5" t="s">
        <v>99</v>
      </c>
      <c r="H63" s="5" t="s">
        <v>49</v>
      </c>
      <c r="I63" s="13">
        <v>10</v>
      </c>
      <c r="J63" s="10" t="s">
        <v>431</v>
      </c>
      <c r="K63" s="10">
        <v>1</v>
      </c>
      <c r="L63" s="8" t="s">
        <v>432</v>
      </c>
    </row>
    <row r="64" spans="1:12" ht="126.95" customHeight="1">
      <c r="A64" s="9" t="s">
        <v>433</v>
      </c>
      <c r="B64" s="10" t="s">
        <v>422</v>
      </c>
      <c r="C64" s="10" t="s">
        <v>434</v>
      </c>
      <c r="D64" s="11" t="s">
        <v>435</v>
      </c>
      <c r="E64" s="12" t="s">
        <v>436</v>
      </c>
      <c r="F64" s="10" t="s">
        <v>437</v>
      </c>
      <c r="G64" s="5" t="s">
        <v>73</v>
      </c>
      <c r="H64" s="5" t="s">
        <v>49</v>
      </c>
      <c r="I64" s="13">
        <v>8</v>
      </c>
      <c r="J64" s="10" t="s">
        <v>438</v>
      </c>
      <c r="K64" s="10">
        <v>1</v>
      </c>
      <c r="L64" s="8" t="s">
        <v>439</v>
      </c>
    </row>
    <row r="65" spans="1:12" ht="126.95" customHeight="1">
      <c r="A65" s="9" t="s">
        <v>440</v>
      </c>
      <c r="B65" s="10" t="s">
        <v>422</v>
      </c>
      <c r="C65" s="10" t="s">
        <v>441</v>
      </c>
      <c r="D65" s="11" t="s">
        <v>442</v>
      </c>
      <c r="E65" s="12" t="s">
        <v>443</v>
      </c>
      <c r="F65" s="10" t="s">
        <v>125</v>
      </c>
      <c r="G65" s="5" t="s">
        <v>73</v>
      </c>
      <c r="H65" s="5" t="s">
        <v>49</v>
      </c>
      <c r="I65" s="13">
        <v>5</v>
      </c>
      <c r="J65" s="10" t="s">
        <v>444</v>
      </c>
      <c r="K65" s="10">
        <v>1</v>
      </c>
      <c r="L65" s="8" t="s">
        <v>439</v>
      </c>
    </row>
    <row r="66" spans="1:12" ht="126.95" customHeight="1">
      <c r="A66" s="9" t="s">
        <v>445</v>
      </c>
      <c r="B66" s="10" t="s">
        <v>422</v>
      </c>
      <c r="C66" s="10" t="s">
        <v>446</v>
      </c>
      <c r="D66" s="11" t="s">
        <v>447</v>
      </c>
      <c r="E66" s="12" t="s">
        <v>448</v>
      </c>
      <c r="F66" s="10" t="s">
        <v>449</v>
      </c>
      <c r="G66" s="5" t="s">
        <v>73</v>
      </c>
      <c r="H66" s="5" t="s">
        <v>49</v>
      </c>
      <c r="I66" s="13"/>
      <c r="J66" s="10" t="s">
        <v>450</v>
      </c>
      <c r="K66" s="10">
        <v>1</v>
      </c>
      <c r="L66" s="8" t="s">
        <v>439</v>
      </c>
    </row>
    <row r="67" spans="1:12" ht="126.95" customHeight="1">
      <c r="A67" s="9" t="s">
        <v>451</v>
      </c>
      <c r="B67" s="10" t="s">
        <v>422</v>
      </c>
      <c r="C67" s="10" t="s">
        <v>452</v>
      </c>
      <c r="D67" s="11" t="s">
        <v>453</v>
      </c>
      <c r="E67" s="12" t="s">
        <v>454</v>
      </c>
      <c r="F67" s="10" t="s">
        <v>455</v>
      </c>
      <c r="G67" s="5" t="s">
        <v>73</v>
      </c>
      <c r="H67" s="5" t="s">
        <v>49</v>
      </c>
      <c r="I67" s="13">
        <v>2</v>
      </c>
      <c r="J67" s="10" t="s">
        <v>456</v>
      </c>
      <c r="K67" s="10">
        <v>1</v>
      </c>
      <c r="L67" s="8" t="s">
        <v>439</v>
      </c>
    </row>
    <row r="68" spans="1:12" ht="126.95" customHeight="1">
      <c r="A68" s="9" t="s">
        <v>457</v>
      </c>
      <c r="B68" s="10" t="s">
        <v>422</v>
      </c>
      <c r="C68" s="10" t="s">
        <v>458</v>
      </c>
      <c r="D68" s="11" t="s">
        <v>459</v>
      </c>
      <c r="E68" s="12" t="s">
        <v>460</v>
      </c>
      <c r="F68" s="10" t="s">
        <v>461</v>
      </c>
      <c r="G68" s="5" t="s">
        <v>462</v>
      </c>
      <c r="H68" s="5" t="s">
        <v>463</v>
      </c>
      <c r="I68" s="13" t="s">
        <v>464</v>
      </c>
      <c r="J68" s="10" t="s">
        <v>465</v>
      </c>
      <c r="K68" s="10">
        <v>4</v>
      </c>
      <c r="L68" s="8" t="s">
        <v>439</v>
      </c>
    </row>
    <row r="69" spans="1:12" ht="126.95" customHeight="1">
      <c r="A69" s="9" t="s">
        <v>466</v>
      </c>
      <c r="B69" s="10" t="s">
        <v>422</v>
      </c>
      <c r="C69" s="10" t="s">
        <v>467</v>
      </c>
      <c r="D69" s="11" t="s">
        <v>468</v>
      </c>
      <c r="E69" s="12" t="s">
        <v>469</v>
      </c>
      <c r="F69" s="10" t="s">
        <v>470</v>
      </c>
      <c r="G69" s="5" t="s">
        <v>99</v>
      </c>
      <c r="H69" s="5" t="s">
        <v>49</v>
      </c>
      <c r="I69" s="13" t="s">
        <v>471</v>
      </c>
      <c r="J69" s="10" t="s">
        <v>472</v>
      </c>
      <c r="K69" s="10">
        <v>3</v>
      </c>
      <c r="L69" s="8" t="s">
        <v>439</v>
      </c>
    </row>
    <row r="70" spans="1:12" ht="126.95" customHeight="1">
      <c r="A70" s="9" t="s">
        <v>473</v>
      </c>
      <c r="B70" s="10" t="s">
        <v>422</v>
      </c>
      <c r="C70" s="10" t="s">
        <v>474</v>
      </c>
      <c r="D70" s="11" t="s">
        <v>475</v>
      </c>
      <c r="E70" s="12" t="s">
        <v>476</v>
      </c>
      <c r="F70" s="10" t="s">
        <v>477</v>
      </c>
      <c r="G70" s="5" t="s">
        <v>73</v>
      </c>
      <c r="H70" s="5" t="s">
        <v>19</v>
      </c>
      <c r="I70" s="13">
        <v>8</v>
      </c>
      <c r="J70" s="10" t="s">
        <v>478</v>
      </c>
      <c r="K70" s="10">
        <v>1</v>
      </c>
      <c r="L70" s="8" t="s">
        <v>439</v>
      </c>
    </row>
    <row r="71" spans="1:12" ht="126.95" customHeight="1">
      <c r="A71" s="9" t="s">
        <v>479</v>
      </c>
      <c r="B71" s="10" t="s">
        <v>422</v>
      </c>
      <c r="C71" s="10" t="s">
        <v>480</v>
      </c>
      <c r="D71" s="11" t="s">
        <v>481</v>
      </c>
      <c r="E71" s="12" t="s">
        <v>482</v>
      </c>
      <c r="F71" s="10" t="s">
        <v>483</v>
      </c>
      <c r="G71" s="5" t="s">
        <v>73</v>
      </c>
      <c r="H71" s="5" t="s">
        <v>19</v>
      </c>
      <c r="I71" s="13" t="s">
        <v>484</v>
      </c>
      <c r="J71" s="10" t="s">
        <v>485</v>
      </c>
      <c r="K71" s="10">
        <v>2</v>
      </c>
      <c r="L71" s="8" t="s">
        <v>439</v>
      </c>
    </row>
    <row r="72" spans="1:12" ht="126.95" customHeight="1">
      <c r="A72" s="9" t="s">
        <v>486</v>
      </c>
      <c r="B72" s="10" t="s">
        <v>422</v>
      </c>
      <c r="C72" s="10" t="s">
        <v>487</v>
      </c>
      <c r="D72" s="11" t="s">
        <v>488</v>
      </c>
      <c r="E72" s="12" t="s">
        <v>489</v>
      </c>
      <c r="F72" s="10" t="s">
        <v>477</v>
      </c>
      <c r="G72" s="5" t="s">
        <v>73</v>
      </c>
      <c r="H72" s="5" t="s">
        <v>49</v>
      </c>
      <c r="I72" s="13">
        <v>10</v>
      </c>
      <c r="J72" s="10" t="s">
        <v>490</v>
      </c>
      <c r="K72" s="10">
        <v>1</v>
      </c>
      <c r="L72" s="8" t="s">
        <v>439</v>
      </c>
    </row>
    <row r="73" spans="1:12" ht="126.95" customHeight="1">
      <c r="A73" s="9" t="s">
        <v>491</v>
      </c>
      <c r="B73" s="10" t="s">
        <v>422</v>
      </c>
      <c r="C73" s="10" t="s">
        <v>492</v>
      </c>
      <c r="D73" s="11" t="s">
        <v>493</v>
      </c>
      <c r="E73" s="12" t="s">
        <v>494</v>
      </c>
      <c r="F73" s="10" t="s">
        <v>495</v>
      </c>
      <c r="G73" s="5" t="s">
        <v>463</v>
      </c>
      <c r="H73" s="5" t="s">
        <v>19</v>
      </c>
      <c r="I73" s="13" t="s">
        <v>496</v>
      </c>
      <c r="J73" s="10" t="s">
        <v>497</v>
      </c>
      <c r="K73" s="10"/>
      <c r="L73" s="8" t="s">
        <v>439</v>
      </c>
    </row>
    <row r="74" spans="1:12" ht="126.95" customHeight="1">
      <c r="A74" s="9" t="s">
        <v>498</v>
      </c>
      <c r="B74" s="10" t="s">
        <v>422</v>
      </c>
      <c r="C74" s="10" t="s">
        <v>499</v>
      </c>
      <c r="D74" s="11" t="s">
        <v>500</v>
      </c>
      <c r="E74" s="12" t="s">
        <v>501</v>
      </c>
      <c r="F74" s="10" t="s">
        <v>502</v>
      </c>
      <c r="G74" s="5" t="s">
        <v>18</v>
      </c>
      <c r="H74" s="5" t="s">
        <v>49</v>
      </c>
      <c r="I74" s="13">
        <v>5</v>
      </c>
      <c r="J74" s="10" t="s">
        <v>503</v>
      </c>
      <c r="K74" s="10"/>
      <c r="L74" s="8" t="s">
        <v>439</v>
      </c>
    </row>
    <row r="75" spans="1:12" ht="126.95" customHeight="1">
      <c r="A75" s="9" t="s">
        <v>504</v>
      </c>
      <c r="B75" s="10" t="s">
        <v>422</v>
      </c>
      <c r="C75" s="10" t="s">
        <v>505</v>
      </c>
      <c r="D75" s="11" t="s">
        <v>506</v>
      </c>
      <c r="E75" s="12" t="s">
        <v>507</v>
      </c>
      <c r="F75" s="10" t="s">
        <v>508</v>
      </c>
      <c r="G75" s="5" t="s">
        <v>462</v>
      </c>
      <c r="H75" s="5" t="s">
        <v>49</v>
      </c>
      <c r="I75" s="13">
        <v>1</v>
      </c>
      <c r="J75" s="10" t="s">
        <v>509</v>
      </c>
      <c r="K75" s="10">
        <v>1</v>
      </c>
      <c r="L75" s="8" t="s">
        <v>439</v>
      </c>
    </row>
    <row r="76" spans="1:12" ht="126.95" customHeight="1">
      <c r="A76" s="9" t="s">
        <v>510</v>
      </c>
      <c r="B76" s="10" t="s">
        <v>422</v>
      </c>
      <c r="C76" s="10" t="s">
        <v>511</v>
      </c>
      <c r="D76" s="11" t="s">
        <v>512</v>
      </c>
      <c r="E76" s="12" t="s">
        <v>513</v>
      </c>
      <c r="F76" s="10" t="s">
        <v>118</v>
      </c>
      <c r="G76" s="5" t="s">
        <v>73</v>
      </c>
      <c r="H76" s="5" t="s">
        <v>49</v>
      </c>
      <c r="I76" s="13">
        <v>9</v>
      </c>
      <c r="J76" s="10" t="s">
        <v>514</v>
      </c>
      <c r="K76" s="10">
        <v>1</v>
      </c>
      <c r="L76" s="8" t="s">
        <v>439</v>
      </c>
    </row>
    <row r="77" spans="1:12" ht="126.95" customHeight="1">
      <c r="A77" s="9" t="s">
        <v>515</v>
      </c>
      <c r="B77" s="10" t="s">
        <v>422</v>
      </c>
      <c r="C77" s="10" t="s">
        <v>516</v>
      </c>
      <c r="D77" s="11" t="s">
        <v>517</v>
      </c>
      <c r="E77" s="12" t="s">
        <v>518</v>
      </c>
      <c r="F77" s="10" t="s">
        <v>118</v>
      </c>
      <c r="G77" s="5" t="s">
        <v>64</v>
      </c>
      <c r="H77" s="5" t="s">
        <v>49</v>
      </c>
      <c r="I77" s="13">
        <v>10</v>
      </c>
      <c r="J77" s="10" t="s">
        <v>519</v>
      </c>
      <c r="K77" s="10">
        <v>1</v>
      </c>
      <c r="L77" s="8" t="s">
        <v>439</v>
      </c>
    </row>
    <row r="78" spans="1:12" ht="126.95" customHeight="1">
      <c r="A78" s="9" t="s">
        <v>520</v>
      </c>
      <c r="B78" s="10" t="s">
        <v>422</v>
      </c>
      <c r="C78" s="10" t="s">
        <v>521</v>
      </c>
      <c r="D78" s="11" t="s">
        <v>522</v>
      </c>
      <c r="E78" s="12" t="s">
        <v>523</v>
      </c>
      <c r="F78" s="10" t="s">
        <v>118</v>
      </c>
      <c r="G78" s="5" t="s">
        <v>73</v>
      </c>
      <c r="H78" s="5" t="s">
        <v>49</v>
      </c>
      <c r="I78" s="13">
        <v>13</v>
      </c>
      <c r="J78" s="10" t="s">
        <v>524</v>
      </c>
      <c r="K78" s="10">
        <v>1</v>
      </c>
      <c r="L78" s="8" t="s">
        <v>439</v>
      </c>
    </row>
    <row r="79" spans="1:12" ht="126.95" customHeight="1">
      <c r="A79" s="9" t="s">
        <v>525</v>
      </c>
      <c r="B79" s="10" t="s">
        <v>422</v>
      </c>
      <c r="C79" s="10" t="s">
        <v>526</v>
      </c>
      <c r="D79" s="11" t="s">
        <v>527</v>
      </c>
      <c r="E79" s="12" t="s">
        <v>528</v>
      </c>
      <c r="F79" s="10" t="s">
        <v>529</v>
      </c>
      <c r="G79" s="5" t="s">
        <v>64</v>
      </c>
      <c r="H79" s="5" t="s">
        <v>49</v>
      </c>
      <c r="I79" s="13" t="s">
        <v>530</v>
      </c>
      <c r="J79" s="10" t="s">
        <v>531</v>
      </c>
      <c r="K79" s="10">
        <v>2</v>
      </c>
      <c r="L79" s="8" t="s">
        <v>432</v>
      </c>
    </row>
    <row r="80" spans="1:12" ht="126.95" customHeight="1">
      <c r="A80" s="9" t="s">
        <v>532</v>
      </c>
      <c r="B80" s="10" t="s">
        <v>422</v>
      </c>
      <c r="C80" s="10" t="s">
        <v>533</v>
      </c>
      <c r="D80" s="11" t="s">
        <v>534</v>
      </c>
      <c r="E80" s="12" t="s">
        <v>535</v>
      </c>
      <c r="F80" s="10" t="s">
        <v>536</v>
      </c>
      <c r="G80" s="5" t="s">
        <v>73</v>
      </c>
      <c r="H80" s="5" t="s">
        <v>19</v>
      </c>
      <c r="I80" s="13" t="s">
        <v>537</v>
      </c>
      <c r="J80" s="10" t="s">
        <v>538</v>
      </c>
      <c r="K80" s="10">
        <v>4</v>
      </c>
      <c r="L80" s="8" t="s">
        <v>432</v>
      </c>
    </row>
    <row r="81" spans="1:12" ht="126.95" customHeight="1">
      <c r="A81" s="9" t="s">
        <v>539</v>
      </c>
      <c r="B81" s="10" t="s">
        <v>422</v>
      </c>
      <c r="C81" s="10" t="s">
        <v>540</v>
      </c>
      <c r="D81" s="11" t="s">
        <v>541</v>
      </c>
      <c r="E81" s="12" t="s">
        <v>542</v>
      </c>
      <c r="F81" s="10" t="s">
        <v>543</v>
      </c>
      <c r="G81" s="5" t="s">
        <v>18</v>
      </c>
      <c r="H81" s="5" t="s">
        <v>49</v>
      </c>
      <c r="I81" s="13" t="s">
        <v>544</v>
      </c>
      <c r="J81" s="10" t="s">
        <v>545</v>
      </c>
      <c r="K81" s="10">
        <v>10</v>
      </c>
      <c r="L81" s="8" t="s">
        <v>432</v>
      </c>
    </row>
    <row r="82" spans="1:12" ht="209.25" customHeight="1">
      <c r="A82" s="9" t="s">
        <v>546</v>
      </c>
      <c r="B82" s="10" t="s">
        <v>422</v>
      </c>
      <c r="C82" s="10" t="s">
        <v>547</v>
      </c>
      <c r="D82" s="11" t="s">
        <v>548</v>
      </c>
      <c r="E82" s="12" t="s">
        <v>549</v>
      </c>
      <c r="F82" s="10" t="s">
        <v>228</v>
      </c>
      <c r="G82" s="5" t="s">
        <v>99</v>
      </c>
      <c r="H82" s="5" t="s">
        <v>49</v>
      </c>
      <c r="I82" s="13">
        <v>6</v>
      </c>
      <c r="J82" s="10" t="s">
        <v>550</v>
      </c>
      <c r="K82" s="10">
        <v>1</v>
      </c>
      <c r="L82" s="8" t="s">
        <v>432</v>
      </c>
    </row>
    <row r="83" spans="1:12" ht="126.95" customHeight="1">
      <c r="A83" s="9" t="s">
        <v>551</v>
      </c>
      <c r="B83" s="10" t="s">
        <v>422</v>
      </c>
      <c r="C83" s="10" t="s">
        <v>552</v>
      </c>
      <c r="D83" s="11" t="s">
        <v>553</v>
      </c>
      <c r="E83" s="12" t="s">
        <v>554</v>
      </c>
      <c r="F83" s="10" t="s">
        <v>555</v>
      </c>
      <c r="G83" s="5" t="s">
        <v>73</v>
      </c>
      <c r="H83" s="5" t="s">
        <v>49</v>
      </c>
      <c r="I83" s="13" t="s">
        <v>556</v>
      </c>
      <c r="J83" s="10" t="s">
        <v>557</v>
      </c>
      <c r="K83" s="10">
        <v>5</v>
      </c>
      <c r="L83" s="8" t="s">
        <v>432</v>
      </c>
    </row>
    <row r="84" spans="1:12" ht="126.95" customHeight="1">
      <c r="A84" s="9" t="s">
        <v>558</v>
      </c>
      <c r="B84" s="10" t="s">
        <v>422</v>
      </c>
      <c r="C84" s="10" t="s">
        <v>559</v>
      </c>
      <c r="D84" s="11" t="s">
        <v>560</v>
      </c>
      <c r="E84" s="12" t="s">
        <v>561</v>
      </c>
      <c r="F84" s="10" t="s">
        <v>562</v>
      </c>
      <c r="G84" s="5" t="s">
        <v>64</v>
      </c>
      <c r="H84" s="5" t="s">
        <v>19</v>
      </c>
      <c r="I84" s="13" t="s">
        <v>563</v>
      </c>
      <c r="J84" s="10" t="s">
        <v>564</v>
      </c>
      <c r="K84" s="10">
        <v>2</v>
      </c>
      <c r="L84" s="8" t="s">
        <v>432</v>
      </c>
    </row>
    <row r="85" spans="1:12" ht="126.95" customHeight="1">
      <c r="A85" s="9" t="s">
        <v>565</v>
      </c>
      <c r="B85" s="10" t="s">
        <v>422</v>
      </c>
      <c r="C85" s="10" t="s">
        <v>566</v>
      </c>
      <c r="D85" s="11" t="s">
        <v>567</v>
      </c>
      <c r="E85" s="12" t="s">
        <v>568</v>
      </c>
      <c r="F85" s="10" t="s">
        <v>569</v>
      </c>
      <c r="G85" s="5" t="s">
        <v>99</v>
      </c>
      <c r="H85" s="5" t="s">
        <v>49</v>
      </c>
      <c r="I85" s="13" t="s">
        <v>570</v>
      </c>
      <c r="J85" s="10" t="s">
        <v>571</v>
      </c>
      <c r="K85" s="10">
        <v>9</v>
      </c>
      <c r="L85" s="8" t="s">
        <v>432</v>
      </c>
    </row>
    <row r="86" spans="1:12" ht="126.95" customHeight="1">
      <c r="A86" s="9" t="s">
        <v>572</v>
      </c>
      <c r="B86" s="10" t="s">
        <v>422</v>
      </c>
      <c r="C86" s="10" t="s">
        <v>573</v>
      </c>
      <c r="D86" s="11" t="s">
        <v>574</v>
      </c>
      <c r="E86" s="12" t="s">
        <v>554</v>
      </c>
      <c r="F86" s="10" t="s">
        <v>575</v>
      </c>
      <c r="G86" s="5" t="s">
        <v>73</v>
      </c>
      <c r="H86" s="5" t="s">
        <v>49</v>
      </c>
      <c r="I86" s="13" t="s">
        <v>576</v>
      </c>
      <c r="J86" s="10" t="s">
        <v>577</v>
      </c>
      <c r="K86" s="10">
        <v>9</v>
      </c>
      <c r="L86" s="8" t="s">
        <v>432</v>
      </c>
    </row>
    <row r="87" spans="1:12" ht="126.95" customHeight="1">
      <c r="A87" s="9" t="s">
        <v>578</v>
      </c>
      <c r="B87" s="10" t="s">
        <v>422</v>
      </c>
      <c r="C87" s="10" t="s">
        <v>579</v>
      </c>
      <c r="D87" s="11" t="s">
        <v>580</v>
      </c>
      <c r="E87" s="12" t="s">
        <v>581</v>
      </c>
      <c r="F87" s="10" t="s">
        <v>582</v>
      </c>
      <c r="G87" s="5" t="s">
        <v>18</v>
      </c>
      <c r="H87" s="5" t="s">
        <v>49</v>
      </c>
      <c r="I87" s="13">
        <v>3</v>
      </c>
      <c r="J87" s="10" t="s">
        <v>583</v>
      </c>
      <c r="K87" s="10">
        <v>1</v>
      </c>
      <c r="L87" s="8" t="s">
        <v>432</v>
      </c>
    </row>
    <row r="88" spans="1:12" ht="126.95" customHeight="1">
      <c r="A88" s="9" t="s">
        <v>584</v>
      </c>
      <c r="B88" s="10" t="s">
        <v>422</v>
      </c>
      <c r="C88" s="10" t="s">
        <v>585</v>
      </c>
      <c r="D88" s="11" t="s">
        <v>586</v>
      </c>
      <c r="E88" s="12" t="s">
        <v>587</v>
      </c>
      <c r="F88" s="10" t="s">
        <v>588</v>
      </c>
      <c r="G88" s="5" t="s">
        <v>73</v>
      </c>
      <c r="H88" s="5" t="s">
        <v>49</v>
      </c>
      <c r="I88" s="13">
        <v>9</v>
      </c>
      <c r="J88" s="10" t="s">
        <v>589</v>
      </c>
      <c r="K88" s="10">
        <v>1</v>
      </c>
      <c r="L88" s="8" t="s">
        <v>432</v>
      </c>
    </row>
    <row r="89" spans="1:12" ht="126.95" customHeight="1">
      <c r="A89" s="9" t="s">
        <v>590</v>
      </c>
      <c r="B89" s="10" t="s">
        <v>422</v>
      </c>
      <c r="C89" s="10" t="s">
        <v>591</v>
      </c>
      <c r="D89" s="11" t="s">
        <v>586</v>
      </c>
      <c r="E89" s="12" t="s">
        <v>587</v>
      </c>
      <c r="F89" s="10" t="s">
        <v>592</v>
      </c>
      <c r="G89" s="5" t="s">
        <v>73</v>
      </c>
      <c r="H89" s="5" t="s">
        <v>49</v>
      </c>
      <c r="I89" s="13">
        <v>10</v>
      </c>
      <c r="J89" s="10" t="s">
        <v>593</v>
      </c>
      <c r="K89" s="10">
        <v>1</v>
      </c>
      <c r="L89" s="8" t="s">
        <v>432</v>
      </c>
    </row>
    <row r="90" spans="1:12" ht="126.95" customHeight="1">
      <c r="A90" s="9" t="s">
        <v>594</v>
      </c>
      <c r="B90" s="10" t="s">
        <v>422</v>
      </c>
      <c r="C90" s="10" t="s">
        <v>595</v>
      </c>
      <c r="D90" s="11" t="s">
        <v>596</v>
      </c>
      <c r="E90" s="12" t="s">
        <v>597</v>
      </c>
      <c r="F90" s="10" t="s">
        <v>598</v>
      </c>
      <c r="G90" s="5" t="s">
        <v>73</v>
      </c>
      <c r="H90" s="5" t="s">
        <v>49</v>
      </c>
      <c r="I90" s="13" t="s">
        <v>50</v>
      </c>
      <c r="J90" s="10" t="s">
        <v>599</v>
      </c>
      <c r="K90" s="10">
        <v>1</v>
      </c>
      <c r="L90" s="8" t="s">
        <v>432</v>
      </c>
    </row>
    <row r="91" spans="1:12" ht="126.95" customHeight="1">
      <c r="A91" s="9" t="s">
        <v>600</v>
      </c>
      <c r="B91" s="10" t="s">
        <v>422</v>
      </c>
      <c r="C91" s="10" t="s">
        <v>601</v>
      </c>
      <c r="D91" s="11" t="s">
        <v>602</v>
      </c>
      <c r="E91" s="12" t="s">
        <v>597</v>
      </c>
      <c r="F91" s="10" t="s">
        <v>598</v>
      </c>
      <c r="G91" s="5" t="s">
        <v>73</v>
      </c>
      <c r="H91" s="5" t="s">
        <v>49</v>
      </c>
      <c r="I91" s="13" t="s">
        <v>50</v>
      </c>
      <c r="J91" s="10" t="s">
        <v>603</v>
      </c>
      <c r="K91" s="10">
        <v>1</v>
      </c>
      <c r="L91" s="8" t="s">
        <v>432</v>
      </c>
    </row>
    <row r="92" spans="1:12" ht="126.95" customHeight="1">
      <c r="A92" s="9" t="s">
        <v>604</v>
      </c>
      <c r="B92" s="10" t="s">
        <v>422</v>
      </c>
      <c r="C92" s="10" t="s">
        <v>605</v>
      </c>
      <c r="D92" s="11" t="s">
        <v>606</v>
      </c>
      <c r="E92" s="12" t="s">
        <v>597</v>
      </c>
      <c r="F92" s="10" t="s">
        <v>598</v>
      </c>
      <c r="G92" s="5" t="s">
        <v>73</v>
      </c>
      <c r="H92" s="5" t="s">
        <v>49</v>
      </c>
      <c r="I92" s="13" t="s">
        <v>50</v>
      </c>
      <c r="J92" s="10" t="s">
        <v>607</v>
      </c>
      <c r="K92" s="10">
        <v>1</v>
      </c>
      <c r="L92" s="8" t="s">
        <v>432</v>
      </c>
    </row>
    <row r="93" spans="1:12" ht="126.95" customHeight="1">
      <c r="A93" s="9" t="s">
        <v>608</v>
      </c>
      <c r="B93" s="10" t="s">
        <v>422</v>
      </c>
      <c r="C93" s="10" t="s">
        <v>609</v>
      </c>
      <c r="D93" s="11" t="s">
        <v>610</v>
      </c>
      <c r="E93" s="12" t="s">
        <v>597</v>
      </c>
      <c r="F93" s="10" t="s">
        <v>598</v>
      </c>
      <c r="G93" s="5" t="s">
        <v>73</v>
      </c>
      <c r="H93" s="5" t="s">
        <v>49</v>
      </c>
      <c r="I93" s="13" t="s">
        <v>50</v>
      </c>
      <c r="J93" s="10" t="s">
        <v>611</v>
      </c>
      <c r="K93" s="10">
        <v>1</v>
      </c>
      <c r="L93" s="8" t="s">
        <v>432</v>
      </c>
    </row>
    <row r="94" spans="1:12" ht="126.95" customHeight="1">
      <c r="A94" s="9" t="s">
        <v>612</v>
      </c>
      <c r="B94" s="10" t="s">
        <v>422</v>
      </c>
      <c r="C94" s="10" t="s">
        <v>613</v>
      </c>
      <c r="D94" s="11" t="s">
        <v>614</v>
      </c>
      <c r="E94" s="12" t="s">
        <v>615</v>
      </c>
      <c r="F94" s="10" t="s">
        <v>310</v>
      </c>
      <c r="G94" s="5" t="s">
        <v>73</v>
      </c>
      <c r="H94" s="5" t="s">
        <v>19</v>
      </c>
      <c r="I94" s="13">
        <v>2</v>
      </c>
      <c r="J94" s="10" t="s">
        <v>616</v>
      </c>
      <c r="K94" s="10">
        <v>1</v>
      </c>
      <c r="L94" s="8" t="s">
        <v>432</v>
      </c>
    </row>
    <row r="95" spans="1:12" ht="126.95" customHeight="1">
      <c r="A95" s="9" t="s">
        <v>617</v>
      </c>
      <c r="B95" s="10" t="s">
        <v>422</v>
      </c>
      <c r="C95" s="10" t="s">
        <v>618</v>
      </c>
      <c r="D95" s="11" t="s">
        <v>619</v>
      </c>
      <c r="E95" s="12" t="s">
        <v>620</v>
      </c>
      <c r="F95" s="10" t="s">
        <v>310</v>
      </c>
      <c r="G95" s="5" t="s">
        <v>73</v>
      </c>
      <c r="H95" s="5" t="s">
        <v>49</v>
      </c>
      <c r="I95" s="13">
        <v>12</v>
      </c>
      <c r="J95" s="10" t="s">
        <v>621</v>
      </c>
      <c r="K95" s="10">
        <v>1</v>
      </c>
      <c r="L95" s="8" t="s">
        <v>432</v>
      </c>
    </row>
    <row r="96" spans="1:12" ht="126.95" customHeight="1">
      <c r="A96" s="9" t="s">
        <v>622</v>
      </c>
      <c r="B96" s="10" t="s">
        <v>422</v>
      </c>
      <c r="C96" s="10" t="s">
        <v>623</v>
      </c>
      <c r="D96" s="11" t="s">
        <v>624</v>
      </c>
      <c r="E96" s="12" t="s">
        <v>625</v>
      </c>
      <c r="F96" s="10" t="s">
        <v>310</v>
      </c>
      <c r="G96" s="5" t="s">
        <v>73</v>
      </c>
      <c r="H96" s="5" t="s">
        <v>49</v>
      </c>
      <c r="I96" s="13">
        <v>13</v>
      </c>
      <c r="J96" s="10" t="s">
        <v>626</v>
      </c>
      <c r="K96" s="10">
        <v>1</v>
      </c>
      <c r="L96" s="8" t="s">
        <v>432</v>
      </c>
    </row>
    <row r="97" spans="1:12" ht="126.95" customHeight="1">
      <c r="A97" s="9" t="s">
        <v>627</v>
      </c>
      <c r="B97" s="10" t="s">
        <v>422</v>
      </c>
      <c r="C97" s="10" t="s">
        <v>628</v>
      </c>
      <c r="D97" s="11"/>
      <c r="E97" s="12" t="s">
        <v>629</v>
      </c>
      <c r="F97" s="10" t="s">
        <v>630</v>
      </c>
      <c r="G97" s="5" t="s">
        <v>73</v>
      </c>
      <c r="H97" s="5" t="s">
        <v>49</v>
      </c>
      <c r="I97" s="13">
        <v>29</v>
      </c>
      <c r="J97" s="10" t="s">
        <v>631</v>
      </c>
      <c r="K97" s="10">
        <v>1</v>
      </c>
      <c r="L97" s="8" t="s">
        <v>432</v>
      </c>
    </row>
    <row r="98" spans="1:12" ht="126.95" customHeight="1">
      <c r="A98" s="9" t="s">
        <v>632</v>
      </c>
      <c r="B98" s="10" t="s">
        <v>422</v>
      </c>
      <c r="C98" s="10" t="s">
        <v>633</v>
      </c>
      <c r="D98" s="11" t="s">
        <v>634</v>
      </c>
      <c r="E98" s="12" t="s">
        <v>635</v>
      </c>
      <c r="F98" s="10" t="s">
        <v>47</v>
      </c>
      <c r="G98" s="5" t="s">
        <v>99</v>
      </c>
      <c r="H98" s="5" t="s">
        <v>463</v>
      </c>
      <c r="I98" s="13" t="s">
        <v>50</v>
      </c>
      <c r="J98" s="10" t="s">
        <v>636</v>
      </c>
      <c r="K98" s="10">
        <v>1</v>
      </c>
      <c r="L98" s="8" t="s">
        <v>432</v>
      </c>
    </row>
    <row r="99" spans="1:12" ht="126.95" customHeight="1">
      <c r="A99" s="9" t="s">
        <v>637</v>
      </c>
      <c r="B99" s="10" t="s">
        <v>422</v>
      </c>
      <c r="C99" s="10" t="s">
        <v>638</v>
      </c>
      <c r="D99" s="11" t="s">
        <v>639</v>
      </c>
      <c r="E99" s="12" t="s">
        <v>640</v>
      </c>
      <c r="F99" s="10" t="s">
        <v>47</v>
      </c>
      <c r="G99" s="5" t="s">
        <v>48</v>
      </c>
      <c r="H99" s="5" t="s">
        <v>49</v>
      </c>
      <c r="I99" s="13" t="s">
        <v>50</v>
      </c>
      <c r="J99" s="10" t="s">
        <v>641</v>
      </c>
      <c r="K99" s="10">
        <v>1</v>
      </c>
      <c r="L99" s="8" t="s">
        <v>432</v>
      </c>
    </row>
    <row r="100" spans="1:12" ht="126.95" customHeight="1">
      <c r="A100" s="9" t="s">
        <v>642</v>
      </c>
      <c r="B100" s="10" t="s">
        <v>422</v>
      </c>
      <c r="C100" s="10" t="s">
        <v>643</v>
      </c>
      <c r="D100" s="11" t="s">
        <v>643</v>
      </c>
      <c r="E100" s="12" t="s">
        <v>644</v>
      </c>
      <c r="F100" s="10" t="s">
        <v>645</v>
      </c>
      <c r="G100" s="5" t="s">
        <v>73</v>
      </c>
      <c r="H100" s="5" t="s">
        <v>49</v>
      </c>
      <c r="I100" s="13" t="s">
        <v>646</v>
      </c>
      <c r="J100" s="10" t="s">
        <v>647</v>
      </c>
      <c r="K100" s="10">
        <v>2</v>
      </c>
      <c r="L100" s="8" t="s">
        <v>432</v>
      </c>
    </row>
    <row r="101" spans="1:12" ht="126.95" customHeight="1">
      <c r="A101" s="9" t="s">
        <v>648</v>
      </c>
      <c r="B101" s="10" t="s">
        <v>422</v>
      </c>
      <c r="C101" s="10" t="s">
        <v>649</v>
      </c>
      <c r="D101" s="11" t="s">
        <v>649</v>
      </c>
      <c r="E101" s="12" t="s">
        <v>644</v>
      </c>
      <c r="F101" s="10" t="s">
        <v>650</v>
      </c>
      <c r="G101" s="5" t="s">
        <v>73</v>
      </c>
      <c r="H101" s="5" t="s">
        <v>49</v>
      </c>
      <c r="I101" s="13">
        <v>3</v>
      </c>
      <c r="J101" s="10" t="s">
        <v>651</v>
      </c>
      <c r="K101" s="10">
        <v>1</v>
      </c>
      <c r="L101" s="8" t="s">
        <v>432</v>
      </c>
    </row>
    <row r="102" spans="1:12" ht="126.95" customHeight="1">
      <c r="A102" s="9" t="s">
        <v>652</v>
      </c>
      <c r="B102" s="10" t="s">
        <v>422</v>
      </c>
      <c r="C102" s="10" t="s">
        <v>653</v>
      </c>
      <c r="D102" s="11" t="s">
        <v>653</v>
      </c>
      <c r="E102" s="12" t="s">
        <v>644</v>
      </c>
      <c r="F102" s="10" t="s">
        <v>645</v>
      </c>
      <c r="G102" s="5" t="s">
        <v>73</v>
      </c>
      <c r="H102" s="5" t="s">
        <v>49</v>
      </c>
      <c r="I102" s="13" t="s">
        <v>646</v>
      </c>
      <c r="J102" s="10" t="s">
        <v>647</v>
      </c>
      <c r="K102" s="10">
        <v>2</v>
      </c>
      <c r="L102" s="8" t="s">
        <v>432</v>
      </c>
    </row>
    <row r="103" spans="1:12" ht="126.95" customHeight="1">
      <c r="A103" s="9" t="s">
        <v>654</v>
      </c>
      <c r="B103" s="10" t="s">
        <v>655</v>
      </c>
      <c r="C103" s="10" t="s">
        <v>656</v>
      </c>
      <c r="D103" s="11" t="s">
        <v>657</v>
      </c>
      <c r="E103" s="12" t="s">
        <v>658</v>
      </c>
      <c r="F103" s="10" t="s">
        <v>659</v>
      </c>
      <c r="G103" s="5" t="s">
        <v>18</v>
      </c>
      <c r="H103" s="5" t="s">
        <v>49</v>
      </c>
      <c r="I103" s="13" t="s">
        <v>660</v>
      </c>
      <c r="J103" s="10" t="s">
        <v>661</v>
      </c>
      <c r="K103" s="10">
        <v>2</v>
      </c>
      <c r="L103" s="8" t="s">
        <v>662</v>
      </c>
    </row>
    <row r="104" spans="1:12" ht="126.95" customHeight="1">
      <c r="A104" s="9" t="s">
        <v>663</v>
      </c>
      <c r="B104" s="10" t="s">
        <v>655</v>
      </c>
      <c r="C104" s="10" t="s">
        <v>664</v>
      </c>
      <c r="D104" s="11" t="s">
        <v>665</v>
      </c>
      <c r="E104" s="12" t="s">
        <v>666</v>
      </c>
      <c r="F104" s="10" t="s">
        <v>667</v>
      </c>
      <c r="G104" s="5" t="s">
        <v>64</v>
      </c>
      <c r="H104" s="5" t="s">
        <v>49</v>
      </c>
      <c r="I104" s="13" t="s">
        <v>668</v>
      </c>
      <c r="J104" s="10" t="s">
        <v>669</v>
      </c>
      <c r="K104" s="10">
        <v>5</v>
      </c>
      <c r="L104" s="8" t="s">
        <v>670</v>
      </c>
    </row>
    <row r="105" spans="1:12" ht="126.95" customHeight="1">
      <c r="A105" s="9" t="s">
        <v>671</v>
      </c>
      <c r="B105" s="10" t="s">
        <v>655</v>
      </c>
      <c r="C105" s="10" t="s">
        <v>672</v>
      </c>
      <c r="D105" s="11" t="s">
        <v>673</v>
      </c>
      <c r="E105" s="12" t="s">
        <v>674</v>
      </c>
      <c r="F105" s="10" t="s">
        <v>598</v>
      </c>
      <c r="G105" s="5" t="s">
        <v>463</v>
      </c>
      <c r="H105" s="5" t="s">
        <v>463</v>
      </c>
      <c r="I105" s="13" t="s">
        <v>50</v>
      </c>
      <c r="J105" s="10" t="s">
        <v>675</v>
      </c>
      <c r="K105" s="10">
        <v>1</v>
      </c>
      <c r="L105" s="8" t="s">
        <v>670</v>
      </c>
    </row>
    <row r="106" spans="1:12" ht="126.95" customHeight="1">
      <c r="A106" s="9" t="s">
        <v>676</v>
      </c>
      <c r="B106" s="10" t="s">
        <v>655</v>
      </c>
      <c r="C106" s="10" t="s">
        <v>677</v>
      </c>
      <c r="D106" s="11" t="s">
        <v>678</v>
      </c>
      <c r="E106" s="12" t="s">
        <v>679</v>
      </c>
      <c r="F106" s="10" t="s">
        <v>680</v>
      </c>
      <c r="G106" s="5" t="s">
        <v>463</v>
      </c>
      <c r="H106" s="5" t="s">
        <v>463</v>
      </c>
      <c r="I106" s="13" t="s">
        <v>50</v>
      </c>
      <c r="J106" s="10" t="s">
        <v>681</v>
      </c>
      <c r="K106" s="10">
        <v>1</v>
      </c>
      <c r="L106" s="8" t="s">
        <v>670</v>
      </c>
    </row>
    <row r="107" spans="1:12" ht="126.95" customHeight="1">
      <c r="A107" s="9" t="s">
        <v>682</v>
      </c>
      <c r="B107" s="10" t="s">
        <v>655</v>
      </c>
      <c r="C107" s="10" t="s">
        <v>683</v>
      </c>
      <c r="D107" s="11" t="s">
        <v>684</v>
      </c>
      <c r="E107" s="12" t="s">
        <v>685</v>
      </c>
      <c r="F107" s="10" t="s">
        <v>449</v>
      </c>
      <c r="G107" s="5" t="s">
        <v>463</v>
      </c>
      <c r="H107" s="5" t="s">
        <v>49</v>
      </c>
      <c r="I107" s="13">
        <v>7</v>
      </c>
      <c r="J107" s="10" t="s">
        <v>686</v>
      </c>
      <c r="K107" s="10">
        <v>1</v>
      </c>
      <c r="L107" s="8" t="s">
        <v>670</v>
      </c>
    </row>
    <row r="108" spans="1:12" ht="126.95" customHeight="1">
      <c r="A108" s="9" t="s">
        <v>687</v>
      </c>
      <c r="B108" s="10" t="s">
        <v>655</v>
      </c>
      <c r="C108" s="10" t="s">
        <v>688</v>
      </c>
      <c r="D108" s="11" t="s">
        <v>689</v>
      </c>
      <c r="E108" s="12" t="s">
        <v>690</v>
      </c>
      <c r="F108" s="10" t="s">
        <v>449</v>
      </c>
      <c r="G108" s="5" t="s">
        <v>463</v>
      </c>
      <c r="H108" s="5" t="s">
        <v>49</v>
      </c>
      <c r="I108" s="13">
        <v>5</v>
      </c>
      <c r="J108" s="10" t="s">
        <v>691</v>
      </c>
      <c r="K108" s="10">
        <v>1</v>
      </c>
      <c r="L108" s="8" t="s">
        <v>670</v>
      </c>
    </row>
    <row r="109" spans="1:12" ht="126.95" customHeight="1">
      <c r="A109" s="9" t="s">
        <v>692</v>
      </c>
      <c r="B109" s="10" t="s">
        <v>655</v>
      </c>
      <c r="C109" s="10" t="s">
        <v>693</v>
      </c>
      <c r="D109" s="11" t="s">
        <v>694</v>
      </c>
      <c r="E109" s="12" t="s">
        <v>695</v>
      </c>
      <c r="F109" s="10" t="s">
        <v>449</v>
      </c>
      <c r="G109" s="5" t="s">
        <v>463</v>
      </c>
      <c r="H109" s="5" t="s">
        <v>49</v>
      </c>
      <c r="I109" s="13">
        <v>8</v>
      </c>
      <c r="J109" s="10" t="s">
        <v>696</v>
      </c>
      <c r="K109" s="10">
        <v>1</v>
      </c>
      <c r="L109" s="8" t="s">
        <v>670</v>
      </c>
    </row>
    <row r="110" spans="1:12" ht="126.95" customHeight="1">
      <c r="A110" s="9" t="s">
        <v>697</v>
      </c>
      <c r="B110" s="10" t="s">
        <v>655</v>
      </c>
      <c r="C110" s="10" t="s">
        <v>698</v>
      </c>
      <c r="D110" s="11" t="s">
        <v>699</v>
      </c>
      <c r="E110" s="12" t="s">
        <v>700</v>
      </c>
      <c r="F110" s="10" t="s">
        <v>455</v>
      </c>
      <c r="G110" s="5" t="s">
        <v>462</v>
      </c>
      <c r="H110" s="5" t="s">
        <v>463</v>
      </c>
      <c r="I110" s="13">
        <v>1</v>
      </c>
      <c r="J110" s="10" t="s">
        <v>701</v>
      </c>
      <c r="K110" s="10">
        <v>1</v>
      </c>
      <c r="L110" s="8" t="s">
        <v>670</v>
      </c>
    </row>
    <row r="111" spans="1:12" ht="126.95" customHeight="1">
      <c r="A111" s="9" t="s">
        <v>702</v>
      </c>
      <c r="B111" s="10" t="s">
        <v>655</v>
      </c>
      <c r="C111" s="10" t="s">
        <v>703</v>
      </c>
      <c r="D111" s="11" t="s">
        <v>704</v>
      </c>
      <c r="E111" s="12" t="s">
        <v>705</v>
      </c>
      <c r="F111" s="10" t="s">
        <v>455</v>
      </c>
      <c r="G111" s="5" t="s">
        <v>462</v>
      </c>
      <c r="H111" s="5" t="s">
        <v>463</v>
      </c>
      <c r="I111" s="13">
        <v>3</v>
      </c>
      <c r="J111" s="10" t="s">
        <v>706</v>
      </c>
      <c r="K111" s="10">
        <v>1</v>
      </c>
      <c r="L111" s="8" t="s">
        <v>670</v>
      </c>
    </row>
    <row r="112" spans="1:12" ht="126.95" customHeight="1">
      <c r="A112" s="9" t="s">
        <v>707</v>
      </c>
      <c r="B112" s="10" t="s">
        <v>655</v>
      </c>
      <c r="C112" s="10" t="s">
        <v>708</v>
      </c>
      <c r="D112" s="11" t="s">
        <v>709</v>
      </c>
      <c r="E112" s="12" t="s">
        <v>710</v>
      </c>
      <c r="F112" s="10" t="s">
        <v>711</v>
      </c>
      <c r="G112" s="5" t="s">
        <v>18</v>
      </c>
      <c r="H112" s="5" t="s">
        <v>19</v>
      </c>
      <c r="I112" s="13"/>
      <c r="J112" s="10" t="s">
        <v>712</v>
      </c>
      <c r="K112" s="10">
        <v>1</v>
      </c>
      <c r="L112" s="8" t="s">
        <v>670</v>
      </c>
    </row>
    <row r="113" spans="1:12" ht="126.95" customHeight="1">
      <c r="A113" s="9" t="s">
        <v>713</v>
      </c>
      <c r="B113" s="10" t="s">
        <v>655</v>
      </c>
      <c r="C113" s="10" t="s">
        <v>714</v>
      </c>
      <c r="D113" s="11" t="s">
        <v>715</v>
      </c>
      <c r="E113" s="12" t="s">
        <v>716</v>
      </c>
      <c r="F113" s="10" t="s">
        <v>118</v>
      </c>
      <c r="G113" s="5" t="s">
        <v>18</v>
      </c>
      <c r="H113" s="5" t="s">
        <v>49</v>
      </c>
      <c r="I113" s="13">
        <v>1</v>
      </c>
      <c r="J113" s="10" t="s">
        <v>717</v>
      </c>
      <c r="K113" s="10">
        <v>1</v>
      </c>
      <c r="L113" s="8" t="s">
        <v>670</v>
      </c>
    </row>
    <row r="114" spans="1:12" ht="126.95" customHeight="1">
      <c r="A114" s="9" t="s">
        <v>718</v>
      </c>
      <c r="B114" s="10" t="s">
        <v>655</v>
      </c>
      <c r="C114" s="10" t="s">
        <v>719</v>
      </c>
      <c r="D114" s="11" t="s">
        <v>720</v>
      </c>
      <c r="E114" s="12" t="s">
        <v>721</v>
      </c>
      <c r="F114" s="10" t="s">
        <v>449</v>
      </c>
      <c r="G114" s="5" t="s">
        <v>18</v>
      </c>
      <c r="H114" s="5" t="s">
        <v>49</v>
      </c>
      <c r="I114" s="13">
        <v>6</v>
      </c>
      <c r="J114" s="10" t="s">
        <v>722</v>
      </c>
      <c r="K114" s="10">
        <v>1</v>
      </c>
      <c r="L114" s="8" t="s">
        <v>723</v>
      </c>
    </row>
    <row r="115" spans="1:12" ht="126.95" customHeight="1">
      <c r="A115" s="9" t="s">
        <v>724</v>
      </c>
      <c r="B115" s="10" t="s">
        <v>655</v>
      </c>
      <c r="C115" s="10" t="s">
        <v>725</v>
      </c>
      <c r="D115" s="11" t="s">
        <v>726</v>
      </c>
      <c r="E115" s="12" t="s">
        <v>727</v>
      </c>
      <c r="F115" s="10" t="s">
        <v>711</v>
      </c>
      <c r="G115" s="5" t="s">
        <v>64</v>
      </c>
      <c r="H115" s="5" t="s">
        <v>19</v>
      </c>
      <c r="I115" s="13">
        <v>10</v>
      </c>
      <c r="J115" s="10" t="s">
        <v>728</v>
      </c>
      <c r="K115" s="10">
        <v>1</v>
      </c>
      <c r="L115" s="8" t="s">
        <v>729</v>
      </c>
    </row>
    <row r="116" spans="1:12" ht="126.95" customHeight="1">
      <c r="A116" s="9" t="s">
        <v>730</v>
      </c>
      <c r="B116" s="10" t="s">
        <v>655</v>
      </c>
      <c r="C116" s="10" t="s">
        <v>731</v>
      </c>
      <c r="D116" s="11" t="s">
        <v>732</v>
      </c>
      <c r="E116" s="12" t="s">
        <v>733</v>
      </c>
      <c r="F116" s="10" t="s">
        <v>125</v>
      </c>
      <c r="G116" s="5" t="s">
        <v>463</v>
      </c>
      <c r="H116" s="5" t="s">
        <v>49</v>
      </c>
      <c r="I116" s="13">
        <v>4</v>
      </c>
      <c r="J116" s="10" t="s">
        <v>734</v>
      </c>
      <c r="K116" s="10">
        <v>1</v>
      </c>
      <c r="L116" s="8" t="s">
        <v>735</v>
      </c>
    </row>
    <row r="117" spans="1:12" ht="126.95" customHeight="1">
      <c r="A117" s="9" t="s">
        <v>736</v>
      </c>
      <c r="B117" s="10" t="s">
        <v>655</v>
      </c>
      <c r="C117" s="10" t="s">
        <v>737</v>
      </c>
      <c r="D117" s="11"/>
      <c r="E117" s="12" t="s">
        <v>738</v>
      </c>
      <c r="F117" s="10" t="s">
        <v>739</v>
      </c>
      <c r="G117" s="5" t="s">
        <v>463</v>
      </c>
      <c r="H117" s="5" t="s">
        <v>49</v>
      </c>
      <c r="I117" s="13">
        <v>3</v>
      </c>
      <c r="J117" s="10" t="s">
        <v>740</v>
      </c>
      <c r="K117" s="10">
        <v>1</v>
      </c>
      <c r="L117" s="8" t="s">
        <v>312</v>
      </c>
    </row>
    <row r="118" spans="1:12" ht="126.95" customHeight="1">
      <c r="A118" s="9" t="s">
        <v>741</v>
      </c>
      <c r="B118" s="10" t="s">
        <v>655</v>
      </c>
      <c r="C118" s="10" t="s">
        <v>742</v>
      </c>
      <c r="D118" s="11" t="s">
        <v>743</v>
      </c>
      <c r="E118" s="12" t="s">
        <v>744</v>
      </c>
      <c r="F118" s="10" t="s">
        <v>745</v>
      </c>
      <c r="G118" s="5" t="s">
        <v>64</v>
      </c>
      <c r="H118" s="5" t="s">
        <v>49</v>
      </c>
      <c r="I118" s="13">
        <v>2</v>
      </c>
      <c r="J118" s="10" t="s">
        <v>746</v>
      </c>
      <c r="K118" s="10">
        <v>1</v>
      </c>
      <c r="L118" s="8" t="s">
        <v>36</v>
      </c>
    </row>
    <row r="119" spans="1:12" ht="126.95" customHeight="1">
      <c r="A119" s="9" t="s">
        <v>747</v>
      </c>
      <c r="B119" s="10" t="s">
        <v>655</v>
      </c>
      <c r="C119" s="10" t="s">
        <v>748</v>
      </c>
      <c r="D119" s="11" t="s">
        <v>749</v>
      </c>
      <c r="E119" s="12" t="s">
        <v>750</v>
      </c>
      <c r="F119" s="10" t="s">
        <v>598</v>
      </c>
      <c r="G119" s="5" t="s">
        <v>463</v>
      </c>
      <c r="H119" s="5" t="s">
        <v>463</v>
      </c>
      <c r="I119" s="13" t="s">
        <v>50</v>
      </c>
      <c r="J119" s="10" t="s">
        <v>751</v>
      </c>
      <c r="K119" s="10">
        <v>1</v>
      </c>
      <c r="L119" s="8" t="s">
        <v>67</v>
      </c>
    </row>
    <row r="120" spans="1:12" ht="126.95" customHeight="1">
      <c r="A120" s="9" t="s">
        <v>752</v>
      </c>
      <c r="B120" s="10" t="s">
        <v>655</v>
      </c>
      <c r="C120" s="10" t="s">
        <v>725</v>
      </c>
      <c r="D120" s="11" t="s">
        <v>726</v>
      </c>
      <c r="E120" s="12" t="s">
        <v>727</v>
      </c>
      <c r="F120" s="10" t="s">
        <v>753</v>
      </c>
      <c r="G120" s="5" t="s">
        <v>64</v>
      </c>
      <c r="H120" s="5" t="s">
        <v>19</v>
      </c>
      <c r="I120" s="13">
        <v>9</v>
      </c>
      <c r="J120" s="10" t="s">
        <v>754</v>
      </c>
      <c r="K120" s="10">
        <v>1</v>
      </c>
      <c r="L120" s="8" t="s">
        <v>755</v>
      </c>
    </row>
    <row r="121" spans="1:12" ht="126.95" customHeight="1">
      <c r="A121" s="9" t="s">
        <v>756</v>
      </c>
      <c r="B121" s="10" t="s">
        <v>655</v>
      </c>
      <c r="C121" s="10" t="s">
        <v>708</v>
      </c>
      <c r="D121" s="11" t="s">
        <v>709</v>
      </c>
      <c r="E121" s="12" t="s">
        <v>710</v>
      </c>
      <c r="F121" s="10" t="s">
        <v>757</v>
      </c>
      <c r="G121" s="5" t="s">
        <v>18</v>
      </c>
      <c r="H121" s="5" t="s">
        <v>49</v>
      </c>
      <c r="I121" s="13">
        <v>8</v>
      </c>
      <c r="J121" s="10" t="s">
        <v>758</v>
      </c>
      <c r="K121" s="10">
        <v>1</v>
      </c>
      <c r="L121" s="8" t="s">
        <v>759</v>
      </c>
    </row>
    <row r="122" spans="1:12" ht="126.95" customHeight="1">
      <c r="A122" s="9" t="s">
        <v>760</v>
      </c>
      <c r="B122" s="10" t="s">
        <v>655</v>
      </c>
      <c r="C122" s="10" t="s">
        <v>761</v>
      </c>
      <c r="D122" s="11" t="s">
        <v>762</v>
      </c>
      <c r="E122" s="12" t="s">
        <v>763</v>
      </c>
      <c r="F122" s="10" t="s">
        <v>455</v>
      </c>
      <c r="G122" s="5" t="s">
        <v>462</v>
      </c>
      <c r="H122" s="5" t="s">
        <v>463</v>
      </c>
      <c r="I122" s="13">
        <v>3</v>
      </c>
      <c r="J122" s="10" t="s">
        <v>764</v>
      </c>
      <c r="K122" s="10">
        <v>1</v>
      </c>
      <c r="L122" s="8" t="s">
        <v>420</v>
      </c>
    </row>
    <row r="123" spans="1:12" ht="126.95" customHeight="1">
      <c r="A123" s="9" t="s">
        <v>765</v>
      </c>
      <c r="B123" s="10" t="s">
        <v>766</v>
      </c>
      <c r="C123" s="10" t="s">
        <v>767</v>
      </c>
      <c r="D123" s="11" t="s">
        <v>768</v>
      </c>
      <c r="E123" s="12" t="s">
        <v>769</v>
      </c>
      <c r="F123" s="10" t="s">
        <v>770</v>
      </c>
      <c r="G123" s="5" t="s">
        <v>18</v>
      </c>
      <c r="H123" s="5" t="s">
        <v>49</v>
      </c>
      <c r="I123" s="13">
        <v>2</v>
      </c>
      <c r="J123" s="10" t="s">
        <v>771</v>
      </c>
      <c r="K123" s="10">
        <v>1</v>
      </c>
      <c r="L123" s="8" t="s">
        <v>312</v>
      </c>
    </row>
    <row r="124" spans="1:12" ht="126.95" customHeight="1">
      <c r="A124" s="9" t="s">
        <v>772</v>
      </c>
      <c r="B124" s="10" t="s">
        <v>766</v>
      </c>
      <c r="C124" s="10" t="s">
        <v>773</v>
      </c>
      <c r="D124" s="11" t="s">
        <v>774</v>
      </c>
      <c r="E124" s="12" t="s">
        <v>775</v>
      </c>
      <c r="F124" s="10" t="s">
        <v>776</v>
      </c>
      <c r="G124" s="5" t="s">
        <v>18</v>
      </c>
      <c r="H124" s="5" t="s">
        <v>19</v>
      </c>
      <c r="I124" s="13"/>
      <c r="J124" s="10" t="s">
        <v>777</v>
      </c>
      <c r="K124" s="10">
        <v>1</v>
      </c>
      <c r="L124" s="8" t="s">
        <v>778</v>
      </c>
    </row>
    <row r="125" spans="1:12" ht="126.95" customHeight="1">
      <c r="A125" s="9" t="s">
        <v>779</v>
      </c>
      <c r="B125" s="10" t="s">
        <v>766</v>
      </c>
      <c r="C125" s="10" t="s">
        <v>780</v>
      </c>
      <c r="D125" s="11" t="s">
        <v>781</v>
      </c>
      <c r="E125" s="12" t="s">
        <v>782</v>
      </c>
      <c r="F125" s="10" t="s">
        <v>783</v>
      </c>
      <c r="G125" s="5" t="s">
        <v>99</v>
      </c>
      <c r="H125" s="5" t="s">
        <v>49</v>
      </c>
      <c r="I125" s="13" t="s">
        <v>784</v>
      </c>
      <c r="J125" s="10" t="s">
        <v>785</v>
      </c>
      <c r="K125" s="10">
        <v>2</v>
      </c>
      <c r="L125" s="8" t="s">
        <v>786</v>
      </c>
    </row>
    <row r="126" spans="1:12" ht="126.95" customHeight="1">
      <c r="A126" s="9" t="s">
        <v>787</v>
      </c>
      <c r="B126" s="10" t="s">
        <v>766</v>
      </c>
      <c r="C126" s="10" t="s">
        <v>788</v>
      </c>
      <c r="D126" s="11" t="s">
        <v>789</v>
      </c>
      <c r="E126" s="12" t="s">
        <v>790</v>
      </c>
      <c r="F126" s="10" t="s">
        <v>791</v>
      </c>
      <c r="G126" s="5" t="s">
        <v>64</v>
      </c>
      <c r="H126" s="5" t="s">
        <v>49</v>
      </c>
      <c r="I126" s="13" t="s">
        <v>792</v>
      </c>
      <c r="J126" s="10" t="s">
        <v>793</v>
      </c>
      <c r="K126" s="10">
        <v>28</v>
      </c>
      <c r="L126" s="8" t="s">
        <v>794</v>
      </c>
    </row>
    <row r="127" spans="1:12" ht="126.95" customHeight="1">
      <c r="A127" s="9" t="s">
        <v>795</v>
      </c>
      <c r="B127" s="10" t="s">
        <v>766</v>
      </c>
      <c r="C127" s="10" t="s">
        <v>796</v>
      </c>
      <c r="D127" s="11" t="s">
        <v>797</v>
      </c>
      <c r="E127" s="12" t="s">
        <v>798</v>
      </c>
      <c r="F127" s="10" t="s">
        <v>799</v>
      </c>
      <c r="G127" s="5" t="s">
        <v>99</v>
      </c>
      <c r="H127" s="5" t="s">
        <v>49</v>
      </c>
      <c r="I127" s="13" t="s">
        <v>800</v>
      </c>
      <c r="J127" s="10" t="s">
        <v>801</v>
      </c>
      <c r="K127" s="10">
        <v>2</v>
      </c>
      <c r="L127" s="8" t="s">
        <v>312</v>
      </c>
    </row>
    <row r="128" spans="1:12" ht="126.95" customHeight="1">
      <c r="A128" s="9" t="s">
        <v>802</v>
      </c>
      <c r="B128" s="10" t="s">
        <v>766</v>
      </c>
      <c r="C128" s="10" t="s">
        <v>803</v>
      </c>
      <c r="D128" s="11" t="s">
        <v>804</v>
      </c>
      <c r="E128" s="12" t="s">
        <v>805</v>
      </c>
      <c r="F128" s="10" t="s">
        <v>680</v>
      </c>
      <c r="G128" s="5" t="s">
        <v>18</v>
      </c>
      <c r="H128" s="5" t="s">
        <v>49</v>
      </c>
      <c r="I128" s="13" t="s">
        <v>50</v>
      </c>
      <c r="J128" s="10" t="s">
        <v>806</v>
      </c>
      <c r="K128" s="10">
        <v>1</v>
      </c>
      <c r="L128" s="8" t="s">
        <v>312</v>
      </c>
    </row>
    <row r="129" spans="1:12" ht="126.95" customHeight="1">
      <c r="A129" s="9" t="s">
        <v>807</v>
      </c>
      <c r="B129" s="10" t="s">
        <v>766</v>
      </c>
      <c r="C129" s="10" t="s">
        <v>808</v>
      </c>
      <c r="D129" s="11" t="s">
        <v>809</v>
      </c>
      <c r="E129" s="12" t="s">
        <v>810</v>
      </c>
      <c r="F129" s="10" t="s">
        <v>200</v>
      </c>
      <c r="G129" s="5" t="s">
        <v>64</v>
      </c>
      <c r="H129" s="5" t="s">
        <v>49</v>
      </c>
      <c r="I129" s="13">
        <v>1</v>
      </c>
      <c r="J129" s="10" t="s">
        <v>811</v>
      </c>
      <c r="K129" s="10">
        <v>1</v>
      </c>
      <c r="L129" s="8" t="s">
        <v>812</v>
      </c>
    </row>
    <row r="130" spans="1:12" ht="126.95" customHeight="1">
      <c r="A130" s="9" t="s">
        <v>813</v>
      </c>
      <c r="B130" s="10" t="s">
        <v>766</v>
      </c>
      <c r="C130" s="10" t="s">
        <v>814</v>
      </c>
      <c r="D130" s="11" t="s">
        <v>815</v>
      </c>
      <c r="E130" s="12" t="s">
        <v>816</v>
      </c>
      <c r="F130" s="10" t="s">
        <v>817</v>
      </c>
      <c r="G130" s="5" t="s">
        <v>99</v>
      </c>
      <c r="H130" s="5" t="s">
        <v>49</v>
      </c>
      <c r="I130" s="13">
        <v>23</v>
      </c>
      <c r="J130" s="10" t="s">
        <v>818</v>
      </c>
      <c r="K130" s="10">
        <v>1</v>
      </c>
      <c r="L130" s="8" t="s">
        <v>819</v>
      </c>
    </row>
    <row r="131" spans="1:12" ht="126.95" customHeight="1">
      <c r="A131" s="9" t="s">
        <v>820</v>
      </c>
      <c r="B131" s="10" t="s">
        <v>766</v>
      </c>
      <c r="C131" s="10" t="s">
        <v>821</v>
      </c>
      <c r="D131" s="11" t="s">
        <v>822</v>
      </c>
      <c r="E131" s="12" t="s">
        <v>823</v>
      </c>
      <c r="F131" s="10" t="s">
        <v>824</v>
      </c>
      <c r="G131" s="5" t="s">
        <v>48</v>
      </c>
      <c r="H131" s="5" t="s">
        <v>49</v>
      </c>
      <c r="I131" s="13" t="s">
        <v>825</v>
      </c>
      <c r="J131" s="10" t="s">
        <v>826</v>
      </c>
      <c r="K131" s="10">
        <v>11</v>
      </c>
      <c r="L131" s="8" t="s">
        <v>827</v>
      </c>
    </row>
    <row r="132" spans="1:12" ht="126.95" customHeight="1">
      <c r="A132" s="9" t="s">
        <v>828</v>
      </c>
      <c r="B132" s="10" t="s">
        <v>766</v>
      </c>
      <c r="C132" s="10" t="s">
        <v>829</v>
      </c>
      <c r="D132" s="11" t="s">
        <v>830</v>
      </c>
      <c r="E132" s="12" t="s">
        <v>823</v>
      </c>
      <c r="F132" s="10" t="s">
        <v>831</v>
      </c>
      <c r="G132" s="5" t="s">
        <v>235</v>
      </c>
      <c r="H132" s="5" t="s">
        <v>49</v>
      </c>
      <c r="I132" s="13">
        <v>27</v>
      </c>
      <c r="J132" s="10" t="s">
        <v>832</v>
      </c>
      <c r="K132" s="10">
        <v>1</v>
      </c>
      <c r="L132" s="8" t="s">
        <v>833</v>
      </c>
    </row>
    <row r="133" spans="1:12" ht="126.95" customHeight="1">
      <c r="A133" s="9" t="s">
        <v>834</v>
      </c>
      <c r="B133" s="10" t="s">
        <v>766</v>
      </c>
      <c r="C133" s="10" t="s">
        <v>835</v>
      </c>
      <c r="D133" s="11" t="s">
        <v>836</v>
      </c>
      <c r="E133" s="12" t="s">
        <v>837</v>
      </c>
      <c r="F133" s="10" t="s">
        <v>838</v>
      </c>
      <c r="G133" s="5" t="s">
        <v>64</v>
      </c>
      <c r="H133" s="5" t="s">
        <v>49</v>
      </c>
      <c r="I133" s="13">
        <v>13</v>
      </c>
      <c r="J133" s="10" t="s">
        <v>839</v>
      </c>
      <c r="K133" s="10">
        <v>1</v>
      </c>
      <c r="L133" s="8" t="s">
        <v>812</v>
      </c>
    </row>
    <row r="134" spans="1:12" ht="126.95" customHeight="1">
      <c r="A134" s="9" t="s">
        <v>840</v>
      </c>
      <c r="B134" s="10" t="s">
        <v>766</v>
      </c>
      <c r="C134" s="10" t="s">
        <v>841</v>
      </c>
      <c r="D134" s="11" t="s">
        <v>841</v>
      </c>
      <c r="E134" s="12" t="s">
        <v>842</v>
      </c>
      <c r="F134" s="10" t="s">
        <v>449</v>
      </c>
      <c r="G134" s="5" t="s">
        <v>18</v>
      </c>
      <c r="H134" s="5" t="s">
        <v>49</v>
      </c>
      <c r="I134" s="13"/>
      <c r="J134" s="10" t="s">
        <v>843</v>
      </c>
      <c r="K134" s="10">
        <v>1</v>
      </c>
      <c r="L134" s="8" t="s">
        <v>319</v>
      </c>
    </row>
    <row r="135" spans="1:12" ht="126.95" customHeight="1">
      <c r="A135" s="9" t="s">
        <v>844</v>
      </c>
      <c r="B135" s="10" t="s">
        <v>766</v>
      </c>
      <c r="C135" s="10" t="s">
        <v>845</v>
      </c>
      <c r="D135" s="11" t="s">
        <v>846</v>
      </c>
      <c r="E135" s="12" t="s">
        <v>847</v>
      </c>
      <c r="F135" s="10" t="s">
        <v>449</v>
      </c>
      <c r="G135" s="5" t="s">
        <v>18</v>
      </c>
      <c r="H135" s="5" t="s">
        <v>49</v>
      </c>
      <c r="I135" s="13"/>
      <c r="J135" s="10" t="s">
        <v>848</v>
      </c>
      <c r="K135" s="10">
        <v>1</v>
      </c>
      <c r="L135" s="8" t="s">
        <v>786</v>
      </c>
    </row>
    <row r="136" spans="1:12" ht="126.95" customHeight="1">
      <c r="A136" s="9" t="s">
        <v>849</v>
      </c>
      <c r="B136" s="10" t="s">
        <v>766</v>
      </c>
      <c r="C136" s="10" t="s">
        <v>850</v>
      </c>
      <c r="D136" s="11" t="s">
        <v>851</v>
      </c>
      <c r="E136" s="12" t="s">
        <v>852</v>
      </c>
      <c r="F136" s="10" t="s">
        <v>449</v>
      </c>
      <c r="G136" s="5" t="s">
        <v>18</v>
      </c>
      <c r="H136" s="5" t="s">
        <v>49</v>
      </c>
      <c r="I136" s="13"/>
      <c r="J136" s="10" t="s">
        <v>853</v>
      </c>
      <c r="K136" s="10">
        <v>1</v>
      </c>
      <c r="L136" s="8" t="s">
        <v>854</v>
      </c>
    </row>
    <row r="137" spans="1:12" ht="174" customHeight="1">
      <c r="A137" s="9" t="s">
        <v>855</v>
      </c>
      <c r="B137" s="10" t="s">
        <v>766</v>
      </c>
      <c r="C137" s="10" t="s">
        <v>856</v>
      </c>
      <c r="D137" s="11" t="s">
        <v>857</v>
      </c>
      <c r="E137" s="12" t="s">
        <v>858</v>
      </c>
      <c r="F137" s="10" t="s">
        <v>449</v>
      </c>
      <c r="G137" s="5" t="s">
        <v>18</v>
      </c>
      <c r="H137" s="5" t="s">
        <v>49</v>
      </c>
      <c r="I137" s="13"/>
      <c r="J137" s="10" t="s">
        <v>859</v>
      </c>
      <c r="K137" s="10">
        <v>1</v>
      </c>
      <c r="L137" s="8" t="s">
        <v>860</v>
      </c>
    </row>
    <row r="138" spans="1:12" ht="126.95" customHeight="1">
      <c r="A138" s="9" t="s">
        <v>861</v>
      </c>
      <c r="B138" s="10" t="s">
        <v>766</v>
      </c>
      <c r="C138" s="10" t="s">
        <v>862</v>
      </c>
      <c r="D138" s="11" t="s">
        <v>863</v>
      </c>
      <c r="E138" s="12" t="s">
        <v>864</v>
      </c>
      <c r="F138" s="10" t="s">
        <v>865</v>
      </c>
      <c r="G138" s="5" t="s">
        <v>18</v>
      </c>
      <c r="H138" s="5" t="s">
        <v>49</v>
      </c>
      <c r="I138" s="13" t="s">
        <v>866</v>
      </c>
      <c r="J138" s="10" t="s">
        <v>867</v>
      </c>
      <c r="K138" s="10">
        <v>2</v>
      </c>
      <c r="L138" s="8" t="s">
        <v>319</v>
      </c>
    </row>
    <row r="139" spans="1:12" ht="126.95" customHeight="1">
      <c r="A139" s="9" t="s">
        <v>868</v>
      </c>
      <c r="B139" s="10" t="s">
        <v>766</v>
      </c>
      <c r="C139" s="10" t="s">
        <v>869</v>
      </c>
      <c r="D139" s="11" t="s">
        <v>870</v>
      </c>
      <c r="E139" s="12" t="s">
        <v>871</v>
      </c>
      <c r="F139" s="10" t="s">
        <v>872</v>
      </c>
      <c r="G139" s="5" t="s">
        <v>18</v>
      </c>
      <c r="H139" s="5" t="s">
        <v>49</v>
      </c>
      <c r="I139" s="13" t="s">
        <v>873</v>
      </c>
      <c r="J139" s="10" t="s">
        <v>874</v>
      </c>
      <c r="K139" s="10">
        <v>10</v>
      </c>
      <c r="L139" s="8" t="s">
        <v>875</v>
      </c>
    </row>
    <row r="140" spans="1:12" ht="126.95" customHeight="1">
      <c r="A140" s="9" t="s">
        <v>876</v>
      </c>
      <c r="B140" s="10" t="s">
        <v>766</v>
      </c>
      <c r="C140" s="10" t="s">
        <v>877</v>
      </c>
      <c r="D140" s="11" t="s">
        <v>878</v>
      </c>
      <c r="E140" s="12" t="s">
        <v>879</v>
      </c>
      <c r="F140" s="10" t="s">
        <v>880</v>
      </c>
      <c r="G140" s="5" t="s">
        <v>64</v>
      </c>
      <c r="H140" s="5" t="s">
        <v>49</v>
      </c>
      <c r="I140" s="13" t="s">
        <v>881</v>
      </c>
      <c r="J140" s="10" t="s">
        <v>882</v>
      </c>
      <c r="K140" s="10">
        <v>4</v>
      </c>
      <c r="L140" s="8" t="s">
        <v>299</v>
      </c>
    </row>
    <row r="141" spans="1:12" ht="126.95" customHeight="1">
      <c r="A141" s="9" t="s">
        <v>883</v>
      </c>
      <c r="B141" s="10" t="s">
        <v>884</v>
      </c>
      <c r="C141" s="10" t="s">
        <v>885</v>
      </c>
      <c r="D141" s="11" t="s">
        <v>886</v>
      </c>
      <c r="E141" s="12" t="s">
        <v>887</v>
      </c>
      <c r="F141" s="10" t="s">
        <v>598</v>
      </c>
      <c r="G141" s="5" t="s">
        <v>235</v>
      </c>
      <c r="H141" s="5" t="s">
        <v>49</v>
      </c>
      <c r="I141" s="13" t="s">
        <v>50</v>
      </c>
      <c r="J141" s="10" t="s">
        <v>888</v>
      </c>
      <c r="K141" s="10">
        <v>1</v>
      </c>
      <c r="L141" s="8" t="s">
        <v>723</v>
      </c>
    </row>
    <row r="142" spans="1:12" ht="126.95" customHeight="1">
      <c r="A142" s="9" t="s">
        <v>889</v>
      </c>
      <c r="B142" s="10" t="s">
        <v>884</v>
      </c>
      <c r="C142" s="10" t="s">
        <v>890</v>
      </c>
      <c r="D142" s="11" t="s">
        <v>891</v>
      </c>
      <c r="E142" s="12" t="s">
        <v>892</v>
      </c>
      <c r="F142" s="10" t="s">
        <v>893</v>
      </c>
      <c r="G142" s="5" t="s">
        <v>64</v>
      </c>
      <c r="H142" s="5" t="s">
        <v>49</v>
      </c>
      <c r="I142" s="13">
        <v>7</v>
      </c>
      <c r="J142" s="10" t="s">
        <v>894</v>
      </c>
      <c r="K142" s="10">
        <v>1</v>
      </c>
      <c r="L142" s="8" t="s">
        <v>723</v>
      </c>
    </row>
    <row r="143" spans="1:12" ht="126.95" customHeight="1">
      <c r="A143" s="9" t="s">
        <v>895</v>
      </c>
      <c r="B143" s="10" t="s">
        <v>884</v>
      </c>
      <c r="C143" s="10" t="s">
        <v>896</v>
      </c>
      <c r="D143" s="11" t="s">
        <v>897</v>
      </c>
      <c r="E143" s="12" t="s">
        <v>898</v>
      </c>
      <c r="F143" s="10" t="s">
        <v>598</v>
      </c>
      <c r="G143" s="5" t="s">
        <v>235</v>
      </c>
      <c r="H143" s="5" t="s">
        <v>19</v>
      </c>
      <c r="I143" s="13" t="s">
        <v>50</v>
      </c>
      <c r="J143" s="10" t="s">
        <v>899</v>
      </c>
      <c r="K143" s="10">
        <v>1</v>
      </c>
      <c r="L143" s="8" t="s">
        <v>67</v>
      </c>
    </row>
    <row r="144" spans="1:12" ht="126.95" customHeight="1">
      <c r="A144" s="9" t="s">
        <v>900</v>
      </c>
      <c r="B144" s="10" t="s">
        <v>884</v>
      </c>
      <c r="C144" s="10" t="s">
        <v>901</v>
      </c>
      <c r="D144" s="11" t="s">
        <v>902</v>
      </c>
      <c r="E144" s="12" t="s">
        <v>903</v>
      </c>
      <c r="F144" s="10" t="s">
        <v>904</v>
      </c>
      <c r="G144" s="5" t="s">
        <v>18</v>
      </c>
      <c r="H144" s="5" t="s">
        <v>49</v>
      </c>
      <c r="I144" s="13">
        <v>30</v>
      </c>
      <c r="J144" s="10" t="s">
        <v>905</v>
      </c>
      <c r="K144" s="10">
        <v>1</v>
      </c>
      <c r="L144" s="8" t="s">
        <v>67</v>
      </c>
    </row>
    <row r="145" spans="1:12" ht="126.95" customHeight="1">
      <c r="A145" s="9" t="s">
        <v>906</v>
      </c>
      <c r="B145" s="10" t="s">
        <v>884</v>
      </c>
      <c r="C145" s="10" t="s">
        <v>907</v>
      </c>
      <c r="D145" s="11" t="s">
        <v>908</v>
      </c>
      <c r="E145" s="12" t="s">
        <v>909</v>
      </c>
      <c r="F145" s="10" t="s">
        <v>910</v>
      </c>
      <c r="G145" s="5" t="s">
        <v>235</v>
      </c>
      <c r="H145" s="5" t="s">
        <v>49</v>
      </c>
      <c r="I145" s="13">
        <v>31</v>
      </c>
      <c r="J145" s="10" t="s">
        <v>911</v>
      </c>
      <c r="K145" s="10">
        <v>1</v>
      </c>
      <c r="L145" s="8" t="s">
        <v>67</v>
      </c>
    </row>
    <row r="146" spans="1:12" ht="126.95" customHeight="1">
      <c r="A146" s="9" t="s">
        <v>912</v>
      </c>
      <c r="B146" s="10" t="s">
        <v>913</v>
      </c>
      <c r="C146" s="10" t="s">
        <v>914</v>
      </c>
      <c r="D146" s="11" t="s">
        <v>915</v>
      </c>
      <c r="E146" s="12" t="s">
        <v>916</v>
      </c>
      <c r="F146" s="10" t="s">
        <v>47</v>
      </c>
      <c r="G146" s="5" t="s">
        <v>18</v>
      </c>
      <c r="H146" s="5" t="s">
        <v>49</v>
      </c>
      <c r="I146" s="13" t="s">
        <v>50</v>
      </c>
      <c r="J146" s="10" t="s">
        <v>917</v>
      </c>
      <c r="K146" s="10">
        <v>1</v>
      </c>
      <c r="L146" s="8" t="s">
        <v>58</v>
      </c>
    </row>
    <row r="147" spans="1:12" ht="126.95" customHeight="1">
      <c r="A147" s="9" t="s">
        <v>918</v>
      </c>
      <c r="B147" s="10" t="s">
        <v>913</v>
      </c>
      <c r="C147" s="10" t="s">
        <v>919</v>
      </c>
      <c r="D147" s="11" t="s">
        <v>920</v>
      </c>
      <c r="E147" s="12" t="s">
        <v>750</v>
      </c>
      <c r="F147" s="10" t="s">
        <v>680</v>
      </c>
      <c r="G147" s="5" t="s">
        <v>18</v>
      </c>
      <c r="H147" s="5" t="s">
        <v>49</v>
      </c>
      <c r="I147" s="13" t="s">
        <v>50</v>
      </c>
      <c r="J147" s="10" t="s">
        <v>921</v>
      </c>
      <c r="K147" s="10">
        <v>1</v>
      </c>
      <c r="L147" s="8" t="s">
        <v>58</v>
      </c>
    </row>
    <row r="148" spans="1:12" ht="126.95" customHeight="1">
      <c r="A148" s="9" t="s">
        <v>922</v>
      </c>
      <c r="B148" s="10" t="s">
        <v>913</v>
      </c>
      <c r="C148" s="10" t="s">
        <v>923</v>
      </c>
      <c r="D148" s="11" t="s">
        <v>924</v>
      </c>
      <c r="E148" s="12" t="s">
        <v>925</v>
      </c>
      <c r="F148" s="10" t="s">
        <v>926</v>
      </c>
      <c r="G148" s="5" t="s">
        <v>48</v>
      </c>
      <c r="H148" s="5" t="s">
        <v>49</v>
      </c>
      <c r="I148" s="13">
        <v>3</v>
      </c>
      <c r="J148" s="10" t="s">
        <v>927</v>
      </c>
      <c r="K148" s="10">
        <v>1</v>
      </c>
      <c r="L148" s="8" t="s">
        <v>36</v>
      </c>
    </row>
    <row r="149" spans="1:12" ht="126.95" customHeight="1">
      <c r="A149" s="9" t="s">
        <v>928</v>
      </c>
      <c r="B149" s="10" t="s">
        <v>913</v>
      </c>
      <c r="C149" s="10" t="s">
        <v>929</v>
      </c>
      <c r="D149" s="11" t="s">
        <v>930</v>
      </c>
      <c r="E149" s="12" t="s">
        <v>931</v>
      </c>
      <c r="F149" s="10" t="s">
        <v>932</v>
      </c>
      <c r="G149" s="5" t="s">
        <v>48</v>
      </c>
      <c r="H149" s="5" t="s">
        <v>49</v>
      </c>
      <c r="I149" s="13">
        <v>5</v>
      </c>
      <c r="J149" s="10" t="s">
        <v>933</v>
      </c>
      <c r="K149" s="10">
        <v>1</v>
      </c>
      <c r="L149" s="8" t="s">
        <v>36</v>
      </c>
    </row>
    <row r="150" spans="1:12" ht="126.95" customHeight="1">
      <c r="A150" s="9" t="s">
        <v>934</v>
      </c>
      <c r="B150" s="10" t="s">
        <v>913</v>
      </c>
      <c r="C150" s="10" t="s">
        <v>935</v>
      </c>
      <c r="D150" s="11" t="s">
        <v>936</v>
      </c>
      <c r="E150" s="12" t="s">
        <v>937</v>
      </c>
      <c r="F150" s="10" t="s">
        <v>938</v>
      </c>
      <c r="G150" s="5" t="s">
        <v>235</v>
      </c>
      <c r="H150" s="5" t="s">
        <v>49</v>
      </c>
      <c r="I150" s="13" t="s">
        <v>939</v>
      </c>
      <c r="J150" s="10" t="s">
        <v>940</v>
      </c>
      <c r="K150" s="10">
        <v>5</v>
      </c>
      <c r="L150" s="8" t="s">
        <v>941</v>
      </c>
    </row>
    <row r="151" spans="1:12" ht="126.95" customHeight="1">
      <c r="A151" s="9" t="s">
        <v>942</v>
      </c>
      <c r="B151" s="10" t="s">
        <v>913</v>
      </c>
      <c r="C151" s="10" t="s">
        <v>943</v>
      </c>
      <c r="D151" s="11" t="s">
        <v>944</v>
      </c>
      <c r="E151" s="12" t="s">
        <v>945</v>
      </c>
      <c r="F151" s="10" t="s">
        <v>946</v>
      </c>
      <c r="G151" s="5" t="s">
        <v>235</v>
      </c>
      <c r="H151" s="5" t="s">
        <v>49</v>
      </c>
      <c r="I151" s="13" t="s">
        <v>947</v>
      </c>
      <c r="J151" s="10" t="s">
        <v>948</v>
      </c>
      <c r="K151" s="10">
        <v>6</v>
      </c>
      <c r="L151" s="8" t="s">
        <v>949</v>
      </c>
    </row>
    <row r="152" spans="1:12" ht="126.95" customHeight="1">
      <c r="A152" s="9" t="s">
        <v>950</v>
      </c>
      <c r="B152" s="10" t="s">
        <v>913</v>
      </c>
      <c r="C152" s="10" t="s">
        <v>951</v>
      </c>
      <c r="D152" s="11" t="s">
        <v>952</v>
      </c>
      <c r="E152" s="12" t="s">
        <v>953</v>
      </c>
      <c r="F152" s="10" t="s">
        <v>954</v>
      </c>
      <c r="G152" s="5" t="s">
        <v>64</v>
      </c>
      <c r="H152" s="5" t="s">
        <v>49</v>
      </c>
      <c r="I152" s="13" t="s">
        <v>955</v>
      </c>
      <c r="J152" s="10" t="s">
        <v>956</v>
      </c>
      <c r="K152" s="10">
        <v>5</v>
      </c>
      <c r="L152" s="8" t="s">
        <v>36</v>
      </c>
    </row>
    <row r="153" spans="1:12" ht="126.95" customHeight="1">
      <c r="A153" s="9" t="s">
        <v>957</v>
      </c>
      <c r="B153" s="10" t="s">
        <v>913</v>
      </c>
      <c r="C153" s="10" t="s">
        <v>958</v>
      </c>
      <c r="D153" s="11" t="s">
        <v>959</v>
      </c>
      <c r="E153" s="12" t="s">
        <v>960</v>
      </c>
      <c r="F153" s="10" t="s">
        <v>961</v>
      </c>
      <c r="G153" s="5" t="s">
        <v>18</v>
      </c>
      <c r="H153" s="5" t="s">
        <v>19</v>
      </c>
      <c r="I153" s="13" t="s">
        <v>962</v>
      </c>
      <c r="J153" s="10" t="s">
        <v>963</v>
      </c>
      <c r="K153" s="10">
        <v>9</v>
      </c>
      <c r="L153" s="8" t="s">
        <v>36</v>
      </c>
    </row>
    <row r="154" spans="1:12" ht="126.95" customHeight="1">
      <c r="A154" s="9" t="s">
        <v>964</v>
      </c>
      <c r="B154" s="10" t="s">
        <v>913</v>
      </c>
      <c r="C154" s="10" t="s">
        <v>965</v>
      </c>
      <c r="D154" s="11" t="s">
        <v>966</v>
      </c>
      <c r="E154" s="12" t="s">
        <v>967</v>
      </c>
      <c r="F154" s="10" t="s">
        <v>968</v>
      </c>
      <c r="G154" s="5" t="s">
        <v>64</v>
      </c>
      <c r="H154" s="5" t="s">
        <v>49</v>
      </c>
      <c r="I154" s="13" t="s">
        <v>969</v>
      </c>
      <c r="J154" s="10" t="s">
        <v>970</v>
      </c>
      <c r="K154" s="10">
        <v>5</v>
      </c>
      <c r="L154" s="8" t="s">
        <v>971</v>
      </c>
    </row>
    <row r="155" spans="1:12" ht="126.95" customHeight="1">
      <c r="A155" s="9" t="s">
        <v>972</v>
      </c>
      <c r="B155" s="10" t="s">
        <v>913</v>
      </c>
      <c r="C155" s="10" t="s">
        <v>973</v>
      </c>
      <c r="D155" s="11" t="s">
        <v>974</v>
      </c>
      <c r="E155" s="12" t="s">
        <v>975</v>
      </c>
      <c r="F155" s="10" t="s">
        <v>976</v>
      </c>
      <c r="G155" s="5" t="s">
        <v>64</v>
      </c>
      <c r="H155" s="5" t="s">
        <v>49</v>
      </c>
      <c r="I155" s="13">
        <v>1</v>
      </c>
      <c r="J155" s="10" t="s">
        <v>977</v>
      </c>
      <c r="K155" s="10">
        <v>1</v>
      </c>
      <c r="L155" s="8" t="s">
        <v>978</v>
      </c>
    </row>
    <row r="156" spans="1:12" ht="126.95" customHeight="1">
      <c r="A156" s="9" t="s">
        <v>979</v>
      </c>
      <c r="B156" s="10" t="s">
        <v>913</v>
      </c>
      <c r="C156" s="10" t="s">
        <v>980</v>
      </c>
      <c r="D156" s="11" t="s">
        <v>981</v>
      </c>
      <c r="E156" s="12" t="s">
        <v>982</v>
      </c>
      <c r="F156" s="10" t="s">
        <v>983</v>
      </c>
      <c r="G156" s="5" t="s">
        <v>99</v>
      </c>
      <c r="H156" s="5" t="s">
        <v>49</v>
      </c>
      <c r="I156" s="13">
        <v>8</v>
      </c>
      <c r="J156" s="10" t="s">
        <v>984</v>
      </c>
      <c r="K156" s="10">
        <v>1</v>
      </c>
      <c r="L156" s="8" t="s">
        <v>36</v>
      </c>
    </row>
    <row r="157" spans="1:12" ht="126.95" customHeight="1">
      <c r="A157" s="9" t="s">
        <v>985</v>
      </c>
      <c r="B157" s="10" t="s">
        <v>913</v>
      </c>
      <c r="C157" s="10" t="s">
        <v>986</v>
      </c>
      <c r="D157" s="11" t="s">
        <v>987</v>
      </c>
      <c r="E157" s="12" t="s">
        <v>988</v>
      </c>
      <c r="F157" s="10" t="s">
        <v>989</v>
      </c>
      <c r="G157" s="5" t="s">
        <v>99</v>
      </c>
      <c r="H157" s="5" t="s">
        <v>19</v>
      </c>
      <c r="I157" s="13" t="s">
        <v>990</v>
      </c>
      <c r="J157" s="10" t="s">
        <v>991</v>
      </c>
      <c r="K157" s="10">
        <v>3</v>
      </c>
      <c r="L157" s="8" t="s">
        <v>992</v>
      </c>
    </row>
    <row r="158" spans="1:12" ht="126.95" customHeight="1">
      <c r="A158" s="9" t="s">
        <v>993</v>
      </c>
      <c r="B158" s="10" t="s">
        <v>913</v>
      </c>
      <c r="C158" s="10" t="s">
        <v>994</v>
      </c>
      <c r="D158" s="11" t="s">
        <v>995</v>
      </c>
      <c r="E158" s="12" t="s">
        <v>996</v>
      </c>
      <c r="F158" s="10" t="s">
        <v>997</v>
      </c>
      <c r="G158" s="5" t="s">
        <v>48</v>
      </c>
      <c r="H158" s="5" t="s">
        <v>49</v>
      </c>
      <c r="I158" s="13">
        <v>31</v>
      </c>
      <c r="J158" s="10" t="s">
        <v>998</v>
      </c>
      <c r="K158" s="10">
        <v>1</v>
      </c>
      <c r="L158" s="8" t="s">
        <v>36</v>
      </c>
    </row>
    <row r="159" spans="1:12" ht="126.95" customHeight="1">
      <c r="A159" s="9" t="s">
        <v>999</v>
      </c>
      <c r="B159" s="10" t="s">
        <v>913</v>
      </c>
      <c r="C159" s="10" t="s">
        <v>1000</v>
      </c>
      <c r="D159" s="11" t="s">
        <v>1001</v>
      </c>
      <c r="E159" s="12" t="s">
        <v>1002</v>
      </c>
      <c r="F159" s="10" t="s">
        <v>1003</v>
      </c>
      <c r="G159" s="5" t="s">
        <v>73</v>
      </c>
      <c r="H159" s="5" t="s">
        <v>49</v>
      </c>
      <c r="I159" s="13" t="s">
        <v>1004</v>
      </c>
      <c r="J159" s="10" t="s">
        <v>1005</v>
      </c>
      <c r="K159" s="10">
        <v>4</v>
      </c>
      <c r="L159" s="8" t="s">
        <v>36</v>
      </c>
    </row>
    <row r="160" spans="1:12" ht="126.95" customHeight="1">
      <c r="A160" s="9" t="s">
        <v>1006</v>
      </c>
      <c r="B160" s="10" t="s">
        <v>913</v>
      </c>
      <c r="C160" s="10" t="s">
        <v>1007</v>
      </c>
      <c r="D160" s="11" t="s">
        <v>1008</v>
      </c>
      <c r="E160" s="12" t="s">
        <v>1009</v>
      </c>
      <c r="F160" s="10" t="s">
        <v>1010</v>
      </c>
      <c r="G160" s="5" t="s">
        <v>235</v>
      </c>
      <c r="H160" s="5" t="s">
        <v>49</v>
      </c>
      <c r="I160" s="13">
        <v>1</v>
      </c>
      <c r="J160" s="10" t="s">
        <v>1011</v>
      </c>
      <c r="K160" s="10">
        <v>1</v>
      </c>
      <c r="L160" s="8" t="s">
        <v>36</v>
      </c>
    </row>
    <row r="161" spans="1:12" ht="126.95" customHeight="1">
      <c r="A161" s="9" t="s">
        <v>1012</v>
      </c>
      <c r="B161" s="10" t="s">
        <v>913</v>
      </c>
      <c r="C161" s="10" t="s">
        <v>1013</v>
      </c>
      <c r="D161" s="11" t="s">
        <v>1014</v>
      </c>
      <c r="E161" s="12" t="s">
        <v>1015</v>
      </c>
      <c r="F161" s="10" t="s">
        <v>680</v>
      </c>
      <c r="G161" s="5" t="s">
        <v>18</v>
      </c>
      <c r="H161" s="5" t="s">
        <v>49</v>
      </c>
      <c r="I161" s="13" t="s">
        <v>50</v>
      </c>
      <c r="J161" s="10" t="s">
        <v>1016</v>
      </c>
      <c r="K161" s="10">
        <v>1</v>
      </c>
      <c r="L161" s="8" t="s">
        <v>36</v>
      </c>
    </row>
    <row r="162" spans="1:12" ht="126.95" customHeight="1">
      <c r="A162" s="9" t="s">
        <v>1017</v>
      </c>
      <c r="B162" s="10" t="s">
        <v>913</v>
      </c>
      <c r="C162" s="10" t="s">
        <v>1018</v>
      </c>
      <c r="D162" s="11" t="s">
        <v>1019</v>
      </c>
      <c r="E162" s="12" t="s">
        <v>1020</v>
      </c>
      <c r="F162" s="10" t="s">
        <v>1021</v>
      </c>
      <c r="G162" s="5" t="s">
        <v>48</v>
      </c>
      <c r="H162" s="5" t="s">
        <v>49</v>
      </c>
      <c r="I162" s="13" t="s">
        <v>1022</v>
      </c>
      <c r="J162" s="10" t="s">
        <v>1023</v>
      </c>
      <c r="K162" s="10">
        <v>2</v>
      </c>
      <c r="L162" s="8" t="s">
        <v>1024</v>
      </c>
    </row>
    <row r="163" spans="1:12" ht="126.95" customHeight="1">
      <c r="A163" s="9" t="s">
        <v>1025</v>
      </c>
      <c r="B163" s="10" t="s">
        <v>913</v>
      </c>
      <c r="C163" s="10" t="s">
        <v>1026</v>
      </c>
      <c r="D163" s="11" t="s">
        <v>1027</v>
      </c>
      <c r="E163" s="12" t="s">
        <v>1028</v>
      </c>
      <c r="F163" s="10" t="s">
        <v>1029</v>
      </c>
      <c r="G163" s="5" t="s">
        <v>73</v>
      </c>
      <c r="H163" s="5" t="s">
        <v>49</v>
      </c>
      <c r="I163" s="13">
        <v>23</v>
      </c>
      <c r="J163" s="10" t="s">
        <v>1030</v>
      </c>
      <c r="K163" s="10">
        <v>1</v>
      </c>
      <c r="L163" s="8" t="s">
        <v>36</v>
      </c>
    </row>
    <row r="164" spans="1:12" ht="408.75" customHeight="1">
      <c r="A164" s="9" t="s">
        <v>1031</v>
      </c>
      <c r="B164" s="10" t="s">
        <v>913</v>
      </c>
      <c r="C164" s="10" t="s">
        <v>1032</v>
      </c>
      <c r="D164" s="11" t="s">
        <v>1033</v>
      </c>
      <c r="E164" s="12" t="s">
        <v>1034</v>
      </c>
      <c r="F164" s="10" t="s">
        <v>1035</v>
      </c>
      <c r="G164" s="5" t="s">
        <v>48</v>
      </c>
      <c r="H164" s="5" t="s">
        <v>49</v>
      </c>
      <c r="I164" s="13">
        <v>1</v>
      </c>
      <c r="J164" s="10" t="s">
        <v>1036</v>
      </c>
      <c r="K164" s="10">
        <v>1</v>
      </c>
      <c r="L164" s="8" t="s">
        <v>1037</v>
      </c>
    </row>
    <row r="165" spans="1:12" ht="126.95" customHeight="1">
      <c r="A165" s="9" t="s">
        <v>1038</v>
      </c>
      <c r="B165" s="10" t="s">
        <v>913</v>
      </c>
      <c r="C165" s="10" t="s">
        <v>1039</v>
      </c>
      <c r="D165" s="11" t="s">
        <v>1040</v>
      </c>
      <c r="E165" s="12" t="s">
        <v>1041</v>
      </c>
      <c r="F165" s="10" t="s">
        <v>1042</v>
      </c>
      <c r="G165" s="5" t="s">
        <v>1043</v>
      </c>
      <c r="H165" s="5" t="s">
        <v>19</v>
      </c>
      <c r="I165" s="13" t="s">
        <v>1044</v>
      </c>
      <c r="J165" s="10" t="s">
        <v>1045</v>
      </c>
      <c r="K165" s="10">
        <v>2</v>
      </c>
      <c r="L165" s="8" t="s">
        <v>1046</v>
      </c>
    </row>
    <row r="166" spans="1:12" ht="126.95" customHeight="1">
      <c r="A166" s="9" t="s">
        <v>1047</v>
      </c>
      <c r="B166" s="10" t="s">
        <v>913</v>
      </c>
      <c r="C166" s="10" t="s">
        <v>1048</v>
      </c>
      <c r="D166" s="11" t="s">
        <v>1049</v>
      </c>
      <c r="E166" s="12" t="s">
        <v>1050</v>
      </c>
      <c r="F166" s="10" t="s">
        <v>1051</v>
      </c>
      <c r="G166" s="5" t="s">
        <v>18</v>
      </c>
      <c r="H166" s="5" t="s">
        <v>49</v>
      </c>
      <c r="I166" s="13">
        <v>15</v>
      </c>
      <c r="J166" s="10" t="s">
        <v>1052</v>
      </c>
      <c r="K166" s="10">
        <v>1</v>
      </c>
      <c r="L166" s="8" t="s">
        <v>723</v>
      </c>
    </row>
    <row r="167" spans="1:12" ht="126.95" customHeight="1">
      <c r="A167" s="9" t="s">
        <v>1053</v>
      </c>
      <c r="B167" s="10" t="s">
        <v>913</v>
      </c>
      <c r="C167" s="10" t="s">
        <v>1054</v>
      </c>
      <c r="D167" s="11" t="s">
        <v>1055</v>
      </c>
      <c r="E167" s="12" t="s">
        <v>925</v>
      </c>
      <c r="F167" s="10" t="s">
        <v>1056</v>
      </c>
      <c r="G167" s="5" t="s">
        <v>48</v>
      </c>
      <c r="H167" s="5" t="s">
        <v>49</v>
      </c>
      <c r="I167" s="13">
        <v>4</v>
      </c>
      <c r="J167" s="10" t="s">
        <v>1057</v>
      </c>
      <c r="K167" s="10">
        <v>1</v>
      </c>
      <c r="L167" s="8" t="s">
        <v>1058</v>
      </c>
    </row>
    <row r="168" spans="1:12" ht="408.75" customHeight="1">
      <c r="A168" s="9" t="s">
        <v>1059</v>
      </c>
      <c r="B168" s="10" t="s">
        <v>913</v>
      </c>
      <c r="C168" s="10" t="s">
        <v>1060</v>
      </c>
      <c r="D168" s="11" t="s">
        <v>1061</v>
      </c>
      <c r="E168" s="12" t="s">
        <v>1062</v>
      </c>
      <c r="F168" s="10" t="s">
        <v>1063</v>
      </c>
      <c r="G168" s="5" t="s">
        <v>64</v>
      </c>
      <c r="H168" s="5" t="s">
        <v>49</v>
      </c>
      <c r="I168" s="13" t="s">
        <v>1064</v>
      </c>
      <c r="J168" s="10" t="s">
        <v>1065</v>
      </c>
      <c r="K168" s="10">
        <v>3</v>
      </c>
      <c r="L168" s="8" t="s">
        <v>1066</v>
      </c>
    </row>
    <row r="169" spans="1:12" ht="126.95" customHeight="1">
      <c r="A169" s="9" t="s">
        <v>1067</v>
      </c>
      <c r="B169" s="10" t="s">
        <v>913</v>
      </c>
      <c r="C169" s="10" t="s">
        <v>1068</v>
      </c>
      <c r="D169" s="11" t="s">
        <v>1069</v>
      </c>
      <c r="E169" s="12" t="s">
        <v>1070</v>
      </c>
      <c r="F169" s="10" t="s">
        <v>1071</v>
      </c>
      <c r="G169" s="5" t="s">
        <v>64</v>
      </c>
      <c r="H169" s="5" t="s">
        <v>49</v>
      </c>
      <c r="I169" s="13">
        <v>9</v>
      </c>
      <c r="J169" s="10" t="s">
        <v>1072</v>
      </c>
      <c r="K169" s="10">
        <v>1</v>
      </c>
      <c r="L169" s="8" t="s">
        <v>1066</v>
      </c>
    </row>
    <row r="170" spans="1:12" ht="126.95" customHeight="1">
      <c r="A170" s="9" t="s">
        <v>1073</v>
      </c>
      <c r="B170" s="10" t="s">
        <v>913</v>
      </c>
      <c r="C170" s="10" t="s">
        <v>1074</v>
      </c>
      <c r="D170" s="11" t="s">
        <v>1075</v>
      </c>
      <c r="E170" s="12" t="s">
        <v>1076</v>
      </c>
      <c r="F170" s="10" t="s">
        <v>1077</v>
      </c>
      <c r="G170" s="5" t="s">
        <v>235</v>
      </c>
      <c r="H170" s="5" t="s">
        <v>49</v>
      </c>
      <c r="I170" s="13" t="s">
        <v>1078</v>
      </c>
      <c r="J170" s="10" t="s">
        <v>1079</v>
      </c>
      <c r="K170" s="10">
        <v>3</v>
      </c>
      <c r="L170" s="8" t="s">
        <v>1080</v>
      </c>
    </row>
    <row r="171" spans="1:12" ht="126.95" customHeight="1">
      <c r="A171" s="9" t="s">
        <v>1081</v>
      </c>
      <c r="B171" s="10" t="s">
        <v>913</v>
      </c>
      <c r="C171" s="10" t="s">
        <v>1082</v>
      </c>
      <c r="D171" s="11" t="s">
        <v>1083</v>
      </c>
      <c r="E171" s="12" t="s">
        <v>1084</v>
      </c>
      <c r="F171" s="10" t="s">
        <v>118</v>
      </c>
      <c r="G171" s="5" t="s">
        <v>18</v>
      </c>
      <c r="H171" s="5" t="s">
        <v>49</v>
      </c>
      <c r="I171" s="13">
        <v>11</v>
      </c>
      <c r="J171" s="10" t="s">
        <v>1085</v>
      </c>
      <c r="K171" s="10">
        <v>1</v>
      </c>
      <c r="L171" s="8" t="s">
        <v>1086</v>
      </c>
    </row>
    <row r="172" spans="1:12" ht="126.95" customHeight="1">
      <c r="A172" s="9" t="s">
        <v>1087</v>
      </c>
      <c r="B172" s="10" t="s">
        <v>913</v>
      </c>
      <c r="C172" s="10" t="s">
        <v>1088</v>
      </c>
      <c r="D172" s="11" t="s">
        <v>1089</v>
      </c>
      <c r="E172" s="12" t="s">
        <v>1090</v>
      </c>
      <c r="F172" s="10" t="s">
        <v>1091</v>
      </c>
      <c r="G172" s="5" t="s">
        <v>48</v>
      </c>
      <c r="H172" s="5" t="s">
        <v>49</v>
      </c>
      <c r="I172" s="13">
        <v>1</v>
      </c>
      <c r="J172" s="10" t="s">
        <v>1092</v>
      </c>
      <c r="K172" s="10">
        <v>1</v>
      </c>
      <c r="L172" s="8" t="s">
        <v>1093</v>
      </c>
    </row>
    <row r="173" spans="1:12" ht="409.5" customHeight="1">
      <c r="A173" s="9" t="s">
        <v>1094</v>
      </c>
      <c r="B173" s="10" t="s">
        <v>913</v>
      </c>
      <c r="C173" s="10" t="s">
        <v>1095</v>
      </c>
      <c r="D173" s="11" t="s">
        <v>1096</v>
      </c>
      <c r="E173" s="12" t="s">
        <v>960</v>
      </c>
      <c r="F173" s="10" t="s">
        <v>1097</v>
      </c>
      <c r="G173" s="5" t="s">
        <v>18</v>
      </c>
      <c r="H173" s="5" t="s">
        <v>18</v>
      </c>
      <c r="I173" s="13" t="s">
        <v>50</v>
      </c>
      <c r="J173" s="10" t="s">
        <v>1098</v>
      </c>
      <c r="K173" s="10">
        <v>1</v>
      </c>
      <c r="L173" s="8" t="s">
        <v>1099</v>
      </c>
    </row>
    <row r="174" spans="1:12" ht="126.95" customHeight="1">
      <c r="A174" s="9" t="s">
        <v>1100</v>
      </c>
      <c r="B174" s="10" t="s">
        <v>913</v>
      </c>
      <c r="C174" s="10" t="s">
        <v>1101</v>
      </c>
      <c r="D174" s="11"/>
      <c r="E174" s="12" t="s">
        <v>1102</v>
      </c>
      <c r="F174" s="10" t="s">
        <v>739</v>
      </c>
      <c r="G174" s="5" t="s">
        <v>463</v>
      </c>
      <c r="H174" s="5" t="s">
        <v>49</v>
      </c>
      <c r="I174" s="13">
        <v>13</v>
      </c>
      <c r="J174" s="10" t="s">
        <v>1103</v>
      </c>
      <c r="K174" s="10">
        <v>1</v>
      </c>
      <c r="L174" s="8" t="s">
        <v>158</v>
      </c>
    </row>
    <row r="175" spans="1:12" ht="126.95" customHeight="1">
      <c r="A175" s="9" t="s">
        <v>1104</v>
      </c>
      <c r="B175" s="10" t="s">
        <v>913</v>
      </c>
      <c r="C175" s="10" t="s">
        <v>1105</v>
      </c>
      <c r="D175" s="11" t="s">
        <v>1106</v>
      </c>
      <c r="E175" s="12" t="s">
        <v>1107</v>
      </c>
      <c r="F175" s="10" t="s">
        <v>680</v>
      </c>
      <c r="G175" s="5" t="s">
        <v>48</v>
      </c>
      <c r="H175" s="5" t="s">
        <v>49</v>
      </c>
      <c r="I175" s="13" t="s">
        <v>50</v>
      </c>
      <c r="J175" s="10" t="s">
        <v>1108</v>
      </c>
      <c r="K175" s="10">
        <v>1</v>
      </c>
      <c r="L175" s="8" t="s">
        <v>36</v>
      </c>
    </row>
    <row r="176" spans="1:12" ht="126.95" customHeight="1">
      <c r="A176" s="9" t="s">
        <v>1109</v>
      </c>
      <c r="B176" s="10" t="s">
        <v>1110</v>
      </c>
      <c r="C176" s="10" t="s">
        <v>1111</v>
      </c>
      <c r="D176" s="11" t="s">
        <v>1112</v>
      </c>
      <c r="E176" s="12" t="s">
        <v>1113</v>
      </c>
      <c r="F176" s="10" t="s">
        <v>1114</v>
      </c>
      <c r="G176" s="5" t="s">
        <v>48</v>
      </c>
      <c r="H176" s="5" t="s">
        <v>49</v>
      </c>
      <c r="I176" s="13" t="s">
        <v>1115</v>
      </c>
      <c r="J176" s="10" t="s">
        <v>1116</v>
      </c>
      <c r="K176" s="10">
        <v>9</v>
      </c>
      <c r="L176" s="8" t="s">
        <v>1058</v>
      </c>
    </row>
    <row r="177" spans="1:12" ht="126.95" customHeight="1">
      <c r="A177" s="9" t="s">
        <v>1117</v>
      </c>
      <c r="B177" s="10" t="s">
        <v>1110</v>
      </c>
      <c r="C177" s="10" t="s">
        <v>1118</v>
      </c>
      <c r="D177" s="11" t="s">
        <v>1119</v>
      </c>
      <c r="E177" s="12" t="s">
        <v>1120</v>
      </c>
      <c r="F177" s="10" t="s">
        <v>125</v>
      </c>
      <c r="G177" s="5" t="s">
        <v>463</v>
      </c>
      <c r="H177" s="5" t="s">
        <v>49</v>
      </c>
      <c r="I177" s="13">
        <v>8</v>
      </c>
      <c r="J177" s="10" t="s">
        <v>1121</v>
      </c>
      <c r="K177" s="10">
        <v>1</v>
      </c>
      <c r="L177" s="8" t="s">
        <v>1058</v>
      </c>
    </row>
    <row r="178" spans="1:12" ht="126.95" customHeight="1">
      <c r="A178" s="9" t="s">
        <v>1122</v>
      </c>
      <c r="B178" s="10" t="s">
        <v>1110</v>
      </c>
      <c r="C178" s="10" t="s">
        <v>1123</v>
      </c>
      <c r="D178" s="11" t="s">
        <v>1124</v>
      </c>
      <c r="E178" s="12" t="s">
        <v>1125</v>
      </c>
      <c r="F178" s="10" t="s">
        <v>1126</v>
      </c>
      <c r="G178" s="5" t="s">
        <v>99</v>
      </c>
      <c r="H178" s="5" t="s">
        <v>49</v>
      </c>
      <c r="I178" s="13" t="s">
        <v>1127</v>
      </c>
      <c r="J178" s="10" t="s">
        <v>1128</v>
      </c>
      <c r="K178" s="10">
        <v>2</v>
      </c>
      <c r="L178" s="8" t="s">
        <v>1129</v>
      </c>
    </row>
    <row r="179" spans="1:12" ht="126.95" customHeight="1">
      <c r="A179" s="9" t="s">
        <v>1130</v>
      </c>
      <c r="B179" s="10" t="s">
        <v>1110</v>
      </c>
      <c r="C179" s="10" t="s">
        <v>1131</v>
      </c>
      <c r="D179" s="11" t="s">
        <v>1132</v>
      </c>
      <c r="E179" s="12" t="s">
        <v>1133</v>
      </c>
      <c r="F179" s="10" t="s">
        <v>1134</v>
      </c>
      <c r="G179" s="5" t="s">
        <v>18</v>
      </c>
      <c r="H179" s="5" t="s">
        <v>49</v>
      </c>
      <c r="I179" s="13" t="s">
        <v>1135</v>
      </c>
      <c r="J179" s="10" t="s">
        <v>1136</v>
      </c>
      <c r="K179" s="10">
        <v>5</v>
      </c>
      <c r="L179" s="8" t="s">
        <v>1137</v>
      </c>
    </row>
    <row r="180" spans="1:12" ht="126.95" customHeight="1">
      <c r="A180" s="9" t="s">
        <v>1138</v>
      </c>
      <c r="B180" s="10" t="s">
        <v>1110</v>
      </c>
      <c r="C180" s="10" t="s">
        <v>1139</v>
      </c>
      <c r="D180" s="11" t="s">
        <v>1140</v>
      </c>
      <c r="E180" s="12" t="s">
        <v>1141</v>
      </c>
      <c r="F180" s="10" t="s">
        <v>1142</v>
      </c>
      <c r="G180" s="5" t="s">
        <v>18</v>
      </c>
      <c r="H180" s="5" t="s">
        <v>49</v>
      </c>
      <c r="I180" s="13" t="s">
        <v>1143</v>
      </c>
      <c r="J180" s="10" t="s">
        <v>1144</v>
      </c>
      <c r="K180" s="10">
        <v>8</v>
      </c>
      <c r="L180" s="8" t="s">
        <v>1145</v>
      </c>
    </row>
    <row r="181" spans="1:12" ht="126.95" customHeight="1">
      <c r="A181" s="9" t="s">
        <v>1146</v>
      </c>
      <c r="B181" s="10" t="s">
        <v>1110</v>
      </c>
      <c r="C181" s="10" t="s">
        <v>1147</v>
      </c>
      <c r="D181" s="11" t="s">
        <v>1148</v>
      </c>
      <c r="E181" s="12" t="s">
        <v>1149</v>
      </c>
      <c r="F181" s="10" t="s">
        <v>1150</v>
      </c>
      <c r="G181" s="5" t="s">
        <v>99</v>
      </c>
      <c r="H181" s="5" t="s">
        <v>49</v>
      </c>
      <c r="I181" s="13">
        <v>1</v>
      </c>
      <c r="J181" s="10" t="s">
        <v>1151</v>
      </c>
      <c r="K181" s="10">
        <v>1</v>
      </c>
      <c r="L181" s="8" t="s">
        <v>1066</v>
      </c>
    </row>
    <row r="182" spans="1:12" ht="126.95" customHeight="1">
      <c r="A182" s="9" t="s">
        <v>1152</v>
      </c>
      <c r="B182" s="10" t="s">
        <v>1110</v>
      </c>
      <c r="C182" s="10" t="s">
        <v>1153</v>
      </c>
      <c r="D182" s="11" t="s">
        <v>1154</v>
      </c>
      <c r="E182" s="12" t="s">
        <v>1155</v>
      </c>
      <c r="F182" s="10" t="s">
        <v>1156</v>
      </c>
      <c r="G182" s="5" t="s">
        <v>99</v>
      </c>
      <c r="H182" s="5" t="s">
        <v>49</v>
      </c>
      <c r="I182" s="13" t="s">
        <v>1157</v>
      </c>
      <c r="J182" s="10" t="s">
        <v>1158</v>
      </c>
      <c r="K182" s="10">
        <v>2</v>
      </c>
      <c r="L182" s="8" t="s">
        <v>36</v>
      </c>
    </row>
    <row r="183" spans="1:12" ht="126.95" customHeight="1">
      <c r="A183" s="9" t="s">
        <v>1159</v>
      </c>
      <c r="B183" s="10" t="s">
        <v>1110</v>
      </c>
      <c r="C183" s="10" t="s">
        <v>1160</v>
      </c>
      <c r="D183" s="11" t="s">
        <v>1161</v>
      </c>
      <c r="E183" s="12" t="s">
        <v>1162</v>
      </c>
      <c r="F183" s="10" t="s">
        <v>1163</v>
      </c>
      <c r="G183" s="5" t="s">
        <v>99</v>
      </c>
      <c r="H183" s="5" t="s">
        <v>49</v>
      </c>
      <c r="I183" s="13">
        <v>1</v>
      </c>
      <c r="J183" s="10" t="s">
        <v>1164</v>
      </c>
      <c r="K183" s="10">
        <v>1</v>
      </c>
      <c r="L183" s="8" t="s">
        <v>1058</v>
      </c>
    </row>
    <row r="184" spans="1:12" ht="126.95" customHeight="1">
      <c r="A184" s="9" t="s">
        <v>1165</v>
      </c>
      <c r="B184" s="10" t="s">
        <v>1110</v>
      </c>
      <c r="C184" s="10" t="s">
        <v>1166</v>
      </c>
      <c r="D184" s="11" t="s">
        <v>1167</v>
      </c>
      <c r="E184" s="12" t="s">
        <v>1168</v>
      </c>
      <c r="F184" s="10" t="s">
        <v>1169</v>
      </c>
      <c r="G184" s="5" t="s">
        <v>48</v>
      </c>
      <c r="H184" s="5" t="s">
        <v>49</v>
      </c>
      <c r="I184" s="13" t="s">
        <v>50</v>
      </c>
      <c r="J184" s="10" t="s">
        <v>1170</v>
      </c>
      <c r="K184" s="10">
        <v>1</v>
      </c>
      <c r="L184" s="8" t="s">
        <v>1058</v>
      </c>
    </row>
    <row r="185" spans="1:12" ht="126.95" customHeight="1">
      <c r="A185" s="9" t="s">
        <v>1171</v>
      </c>
      <c r="B185" s="10" t="s">
        <v>1110</v>
      </c>
      <c r="C185" s="10" t="s">
        <v>1172</v>
      </c>
      <c r="D185" s="11" t="s">
        <v>1173</v>
      </c>
      <c r="E185" s="12" t="s">
        <v>1174</v>
      </c>
      <c r="F185" s="10" t="s">
        <v>1175</v>
      </c>
      <c r="G185" s="5" t="s">
        <v>235</v>
      </c>
      <c r="H185" s="5" t="s">
        <v>19</v>
      </c>
      <c r="I185" s="13">
        <v>3</v>
      </c>
      <c r="J185" s="10" t="s">
        <v>1176</v>
      </c>
      <c r="K185" s="10">
        <v>1</v>
      </c>
      <c r="L185" s="8" t="s">
        <v>1058</v>
      </c>
    </row>
    <row r="186" spans="1:12" ht="126.95" customHeight="1">
      <c r="A186" s="9" t="s">
        <v>1177</v>
      </c>
      <c r="B186" s="10" t="s">
        <v>1110</v>
      </c>
      <c r="C186" s="10" t="s">
        <v>1178</v>
      </c>
      <c r="D186" s="11" t="s">
        <v>1179</v>
      </c>
      <c r="E186" s="12" t="s">
        <v>1180</v>
      </c>
      <c r="F186" s="10" t="s">
        <v>1181</v>
      </c>
      <c r="G186" s="5" t="s">
        <v>1182</v>
      </c>
      <c r="H186" s="5" t="s">
        <v>49</v>
      </c>
      <c r="I186" s="13" t="s">
        <v>1183</v>
      </c>
      <c r="J186" s="10" t="s">
        <v>1184</v>
      </c>
      <c r="K186" s="10">
        <v>3</v>
      </c>
      <c r="L186" s="8" t="s">
        <v>1185</v>
      </c>
    </row>
    <row r="187" spans="1:12" ht="126.95" customHeight="1">
      <c r="A187" s="9" t="s">
        <v>1186</v>
      </c>
      <c r="B187" s="10" t="s">
        <v>1110</v>
      </c>
      <c r="C187" s="10" t="s">
        <v>1187</v>
      </c>
      <c r="D187" s="11" t="s">
        <v>1188</v>
      </c>
      <c r="E187" s="12" t="s">
        <v>1189</v>
      </c>
      <c r="F187" s="10" t="s">
        <v>1190</v>
      </c>
      <c r="G187" s="5" t="s">
        <v>48</v>
      </c>
      <c r="H187" s="5" t="s">
        <v>49</v>
      </c>
      <c r="I187" s="13" t="s">
        <v>1191</v>
      </c>
      <c r="J187" s="10" t="s">
        <v>1192</v>
      </c>
      <c r="K187" s="10">
        <v>5</v>
      </c>
      <c r="L187" s="8" t="s">
        <v>1058</v>
      </c>
    </row>
    <row r="188" spans="1:12" ht="126.95" customHeight="1">
      <c r="A188" s="9" t="s">
        <v>1193</v>
      </c>
      <c r="B188" s="10" t="s">
        <v>1110</v>
      </c>
      <c r="C188" s="10" t="s">
        <v>1194</v>
      </c>
      <c r="D188" s="11" t="s">
        <v>1195</v>
      </c>
      <c r="E188" s="12" t="s">
        <v>50</v>
      </c>
      <c r="F188" s="10" t="s">
        <v>1196</v>
      </c>
      <c r="G188" s="5" t="s">
        <v>48</v>
      </c>
      <c r="H188" s="5" t="s">
        <v>49</v>
      </c>
      <c r="I188" s="13">
        <v>4</v>
      </c>
      <c r="J188" s="10" t="s">
        <v>1197</v>
      </c>
      <c r="K188" s="10">
        <v>1</v>
      </c>
      <c r="L188" s="8" t="s">
        <v>1058</v>
      </c>
    </row>
    <row r="189" spans="1:12" ht="126.95" customHeight="1">
      <c r="A189" s="9" t="s">
        <v>1198</v>
      </c>
      <c r="B189" s="10" t="s">
        <v>1110</v>
      </c>
      <c r="C189" s="10" t="s">
        <v>1199</v>
      </c>
      <c r="D189" s="11" t="s">
        <v>1200</v>
      </c>
      <c r="E189" s="12" t="s">
        <v>1201</v>
      </c>
      <c r="F189" s="10" t="s">
        <v>1202</v>
      </c>
      <c r="G189" s="5" t="s">
        <v>48</v>
      </c>
      <c r="H189" s="5" t="s">
        <v>49</v>
      </c>
      <c r="I189" s="13" t="s">
        <v>1203</v>
      </c>
      <c r="J189" s="10" t="s">
        <v>1204</v>
      </c>
      <c r="K189" s="10">
        <v>11</v>
      </c>
      <c r="L189" s="8" t="s">
        <v>1058</v>
      </c>
    </row>
    <row r="190" spans="1:12" ht="126.95" customHeight="1">
      <c r="A190" s="9" t="s">
        <v>1205</v>
      </c>
      <c r="B190" s="10" t="s">
        <v>1110</v>
      </c>
      <c r="C190" s="10" t="s">
        <v>1206</v>
      </c>
      <c r="D190" s="11" t="s">
        <v>1207</v>
      </c>
      <c r="E190" s="12" t="s">
        <v>1208</v>
      </c>
      <c r="F190" s="10" t="s">
        <v>1209</v>
      </c>
      <c r="G190" s="5" t="s">
        <v>48</v>
      </c>
      <c r="H190" s="5" t="s">
        <v>49</v>
      </c>
      <c r="I190" s="13">
        <v>4</v>
      </c>
      <c r="J190" s="10" t="s">
        <v>1210</v>
      </c>
      <c r="K190" s="10">
        <v>1</v>
      </c>
      <c r="L190" s="8" t="s">
        <v>1058</v>
      </c>
    </row>
    <row r="191" spans="1:12" ht="126.95" customHeight="1">
      <c r="A191" s="9" t="s">
        <v>1211</v>
      </c>
      <c r="B191" s="10" t="s">
        <v>1110</v>
      </c>
      <c r="C191" s="10" t="s">
        <v>1212</v>
      </c>
      <c r="D191" s="11" t="s">
        <v>1213</v>
      </c>
      <c r="E191" s="12" t="s">
        <v>1214</v>
      </c>
      <c r="F191" s="10" t="s">
        <v>1215</v>
      </c>
      <c r="G191" s="5" t="s">
        <v>48</v>
      </c>
      <c r="H191" s="5" t="s">
        <v>49</v>
      </c>
      <c r="I191" s="13" t="s">
        <v>1216</v>
      </c>
      <c r="J191" s="10" t="s">
        <v>1217</v>
      </c>
      <c r="K191" s="10">
        <v>7</v>
      </c>
      <c r="L191" s="8" t="s">
        <v>1058</v>
      </c>
    </row>
    <row r="192" spans="1:12" ht="126.95" customHeight="1">
      <c r="A192" s="9" t="s">
        <v>1218</v>
      </c>
      <c r="B192" s="10" t="s">
        <v>1110</v>
      </c>
      <c r="C192" s="10" t="s">
        <v>1219</v>
      </c>
      <c r="D192" s="11" t="s">
        <v>1220</v>
      </c>
      <c r="E192" s="12" t="s">
        <v>1221</v>
      </c>
      <c r="F192" s="10" t="s">
        <v>1222</v>
      </c>
      <c r="G192" s="5" t="s">
        <v>235</v>
      </c>
      <c r="H192" s="5" t="s">
        <v>463</v>
      </c>
      <c r="I192" s="13">
        <v>1</v>
      </c>
      <c r="J192" s="10" t="s">
        <v>1223</v>
      </c>
      <c r="K192" s="10">
        <v>1</v>
      </c>
      <c r="L192" s="8" t="s">
        <v>1058</v>
      </c>
    </row>
    <row r="193" spans="1:12" ht="126.95" customHeight="1">
      <c r="A193" s="9" t="s">
        <v>1224</v>
      </c>
      <c r="B193" s="10" t="s">
        <v>1110</v>
      </c>
      <c r="C193" s="10" t="s">
        <v>1225</v>
      </c>
      <c r="D193" s="11" t="s">
        <v>1226</v>
      </c>
      <c r="E193" s="12" t="s">
        <v>1227</v>
      </c>
      <c r="F193" s="10" t="s">
        <v>1228</v>
      </c>
      <c r="G193" s="5" t="s">
        <v>48</v>
      </c>
      <c r="H193" s="5" t="s">
        <v>49</v>
      </c>
      <c r="I193" s="13" t="s">
        <v>1229</v>
      </c>
      <c r="J193" s="10" t="s">
        <v>1230</v>
      </c>
      <c r="K193" s="10">
        <v>4</v>
      </c>
      <c r="L193" s="8" t="s">
        <v>1231</v>
      </c>
    </row>
    <row r="194" spans="1:12" ht="126.95" customHeight="1">
      <c r="A194" s="9" t="s">
        <v>1232</v>
      </c>
      <c r="B194" s="10" t="s">
        <v>1110</v>
      </c>
      <c r="C194" s="10" t="s">
        <v>1233</v>
      </c>
      <c r="D194" s="11" t="s">
        <v>1234</v>
      </c>
      <c r="E194" s="12" t="s">
        <v>1235</v>
      </c>
      <c r="F194" s="10" t="s">
        <v>1236</v>
      </c>
      <c r="G194" s="5" t="s">
        <v>235</v>
      </c>
      <c r="H194" s="5" t="s">
        <v>49</v>
      </c>
      <c r="I194" s="13" t="s">
        <v>1237</v>
      </c>
      <c r="J194" s="10" t="s">
        <v>1238</v>
      </c>
      <c r="K194" s="10">
        <v>4</v>
      </c>
      <c r="L194" s="8" t="s">
        <v>1066</v>
      </c>
    </row>
    <row r="195" spans="1:12" ht="126.95" customHeight="1">
      <c r="A195" s="9" t="s">
        <v>1239</v>
      </c>
      <c r="B195" s="10" t="s">
        <v>1110</v>
      </c>
      <c r="C195" s="10" t="s">
        <v>1240</v>
      </c>
      <c r="D195" s="11" t="s">
        <v>1241</v>
      </c>
      <c r="E195" s="12" t="s">
        <v>1242</v>
      </c>
      <c r="F195" s="10" t="s">
        <v>1243</v>
      </c>
      <c r="G195" s="5" t="s">
        <v>1043</v>
      </c>
      <c r="H195" s="5" t="s">
        <v>49</v>
      </c>
      <c r="I195" s="13">
        <v>1</v>
      </c>
      <c r="J195" s="10" t="s">
        <v>1244</v>
      </c>
      <c r="K195" s="10">
        <v>1</v>
      </c>
      <c r="L195" s="8" t="s">
        <v>1245</v>
      </c>
    </row>
    <row r="196" spans="1:12" ht="126.95" customHeight="1">
      <c r="A196" s="9" t="s">
        <v>1246</v>
      </c>
      <c r="B196" s="10" t="s">
        <v>1110</v>
      </c>
      <c r="C196" s="10" t="s">
        <v>1247</v>
      </c>
      <c r="D196" s="11" t="s">
        <v>1248</v>
      </c>
      <c r="E196" s="12" t="s">
        <v>1249</v>
      </c>
      <c r="F196" s="10" t="s">
        <v>1250</v>
      </c>
      <c r="G196" s="5" t="s">
        <v>235</v>
      </c>
      <c r="H196" s="5" t="s">
        <v>19</v>
      </c>
      <c r="I196" s="13">
        <v>2</v>
      </c>
      <c r="J196" s="10" t="s">
        <v>1251</v>
      </c>
      <c r="K196" s="10">
        <v>1</v>
      </c>
      <c r="L196" s="8" t="s">
        <v>312</v>
      </c>
    </row>
    <row r="197" spans="1:12" ht="126.95" customHeight="1">
      <c r="A197" s="9" t="s">
        <v>1252</v>
      </c>
      <c r="B197" s="10" t="s">
        <v>1110</v>
      </c>
      <c r="C197" s="10" t="s">
        <v>1253</v>
      </c>
      <c r="D197" s="11" t="s">
        <v>1254</v>
      </c>
      <c r="E197" s="12" t="s">
        <v>1255</v>
      </c>
      <c r="F197" s="10" t="s">
        <v>1256</v>
      </c>
      <c r="G197" s="5" t="s">
        <v>64</v>
      </c>
      <c r="H197" s="5" t="s">
        <v>463</v>
      </c>
      <c r="I197" s="13" t="s">
        <v>1257</v>
      </c>
      <c r="J197" s="10" t="s">
        <v>1258</v>
      </c>
      <c r="K197" s="10">
        <v>2</v>
      </c>
      <c r="L197" s="8" t="s">
        <v>312</v>
      </c>
    </row>
    <row r="198" spans="1:12" ht="126.95" customHeight="1">
      <c r="A198" s="9" t="s">
        <v>1259</v>
      </c>
      <c r="B198" s="10" t="s">
        <v>1110</v>
      </c>
      <c r="C198" s="10" t="s">
        <v>1260</v>
      </c>
      <c r="D198" s="11" t="s">
        <v>1261</v>
      </c>
      <c r="E198" s="12" t="s">
        <v>1262</v>
      </c>
      <c r="F198" s="10" t="s">
        <v>1263</v>
      </c>
      <c r="G198" s="5" t="s">
        <v>235</v>
      </c>
      <c r="H198" s="5" t="s">
        <v>463</v>
      </c>
      <c r="I198" s="13">
        <v>4</v>
      </c>
      <c r="J198" s="10" t="s">
        <v>1264</v>
      </c>
      <c r="K198" s="10">
        <v>1</v>
      </c>
      <c r="L198" s="8" t="s">
        <v>312</v>
      </c>
    </row>
    <row r="199" spans="1:12" ht="408.75" customHeight="1">
      <c r="A199" s="9"/>
      <c r="B199" s="10"/>
      <c r="C199" s="10" t="s">
        <v>1265</v>
      </c>
      <c r="D199" s="11" t="s">
        <v>1266</v>
      </c>
      <c r="E199" s="12"/>
      <c r="F199" s="10" t="s">
        <v>1267</v>
      </c>
      <c r="G199" s="5"/>
      <c r="H199" s="5"/>
      <c r="I199" s="13" t="s">
        <v>1268</v>
      </c>
      <c r="J199" s="10" t="s">
        <v>1269</v>
      </c>
      <c r="K199" s="10">
        <v>32</v>
      </c>
      <c r="L199" s="8" t="s">
        <v>299</v>
      </c>
    </row>
    <row r="200" spans="1:12" ht="288.75" customHeight="1">
      <c r="A200" s="9"/>
      <c r="B200" s="10"/>
      <c r="C200" s="10" t="s">
        <v>1270</v>
      </c>
      <c r="D200" s="11" t="s">
        <v>1271</v>
      </c>
      <c r="E200" s="12"/>
      <c r="F200" s="10" t="s">
        <v>1272</v>
      </c>
      <c r="G200" s="5"/>
      <c r="H200" s="5"/>
      <c r="I200" s="13" t="s">
        <v>1273</v>
      </c>
      <c r="J200" s="10" t="s">
        <v>1274</v>
      </c>
      <c r="K200" s="10">
        <v>7</v>
      </c>
      <c r="L200" s="8"/>
    </row>
    <row r="201" spans="1:12" ht="408.75" customHeight="1">
      <c r="A201" s="9"/>
      <c r="B201" s="10"/>
      <c r="C201" s="10" t="s">
        <v>1275</v>
      </c>
      <c r="D201" s="11" t="s">
        <v>1276</v>
      </c>
      <c r="E201" s="12"/>
      <c r="F201" s="10" t="s">
        <v>1277</v>
      </c>
      <c r="G201" s="10"/>
      <c r="H201" s="10"/>
      <c r="I201" s="13" t="s">
        <v>1278</v>
      </c>
      <c r="J201" s="10" t="s">
        <v>1279</v>
      </c>
      <c r="K201" s="10">
        <v>10</v>
      </c>
      <c r="L201" s="8" t="s">
        <v>387</v>
      </c>
    </row>
  </sheetData>
  <pageMargins left="0.51180555555555496" right="0.51180555555555496" top="1.1812499999999999" bottom="1.1812499999999999"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dimension ref="B2:E29"/>
  <sheetViews>
    <sheetView zoomScale="80" zoomScaleNormal="80" workbookViewId="0">
      <selection activeCell="C16" activeCellId="1" sqref="K10:K12 C16"/>
    </sheetView>
  </sheetViews>
  <sheetFormatPr defaultRowHeight="15"/>
  <cols>
    <col min="1" max="1" width="2.42578125" customWidth="1"/>
    <col min="2" max="2" width="28.7109375" customWidth="1"/>
    <col min="3" max="5" width="12.140625" customWidth="1"/>
    <col min="6" max="1025" width="8.7109375" customWidth="1"/>
  </cols>
  <sheetData>
    <row r="2" spans="2:5" ht="15" customHeight="1">
      <c r="B2" t="s">
        <v>1482</v>
      </c>
      <c r="C2" s="194" t="s">
        <v>1305</v>
      </c>
      <c r="D2" s="194"/>
      <c r="E2" s="194"/>
    </row>
    <row r="3" spans="2:5" ht="15" customHeight="1">
      <c r="B3" t="s">
        <v>1483</v>
      </c>
      <c r="C3" s="194" t="s">
        <v>1377</v>
      </c>
      <c r="D3" s="194"/>
      <c r="E3" s="194"/>
    </row>
    <row r="4" spans="2:5" ht="15" customHeight="1">
      <c r="B4" t="s">
        <v>1484</v>
      </c>
      <c r="C4" s="194" t="s">
        <v>1376</v>
      </c>
      <c r="D4" s="194"/>
      <c r="E4" s="194"/>
    </row>
    <row r="5" spans="2:5" ht="15" customHeight="1">
      <c r="B5" t="s">
        <v>1485</v>
      </c>
      <c r="C5" s="194" t="s">
        <v>1518</v>
      </c>
      <c r="D5" s="194"/>
      <c r="E5" s="194"/>
    </row>
    <row r="6" spans="2:5" ht="15" customHeight="1">
      <c r="B6" t="s">
        <v>1487</v>
      </c>
      <c r="C6" s="194" t="s">
        <v>1519</v>
      </c>
      <c r="D6" s="194"/>
      <c r="E6" s="194"/>
    </row>
    <row r="7" spans="2:5" ht="15" customHeight="1">
      <c r="B7" t="s">
        <v>1489</v>
      </c>
      <c r="C7" s="194" t="s">
        <v>1490</v>
      </c>
      <c r="D7" s="194"/>
      <c r="E7" s="194"/>
    </row>
    <row r="8" spans="2:5" ht="15" customHeight="1">
      <c r="B8" t="s">
        <v>1491</v>
      </c>
      <c r="C8" s="194" t="s">
        <v>1492</v>
      </c>
      <c r="D8" s="194"/>
      <c r="E8" s="194"/>
    </row>
    <row r="9" spans="2:5" ht="15" customHeight="1">
      <c r="B9" t="s">
        <v>1493</v>
      </c>
      <c r="C9" s="194" t="s">
        <v>1494</v>
      </c>
      <c r="D9" s="194"/>
      <c r="E9" s="194"/>
    </row>
    <row r="10" spans="2:5" ht="15" customHeight="1">
      <c r="B10" t="s">
        <v>1495</v>
      </c>
      <c r="C10" s="194" t="s">
        <v>1351</v>
      </c>
      <c r="D10" s="194"/>
      <c r="E10" s="194"/>
    </row>
    <row r="11" spans="2:5" ht="15" customHeight="1">
      <c r="B11" t="s">
        <v>1496</v>
      </c>
      <c r="C11" s="194" t="s">
        <v>1520</v>
      </c>
      <c r="D11" s="194"/>
      <c r="E11" s="194"/>
    </row>
    <row r="12" spans="2:5">
      <c r="B12" s="193" t="s">
        <v>1498</v>
      </c>
      <c r="C12" s="76">
        <v>2018</v>
      </c>
      <c r="D12" s="76">
        <v>2019</v>
      </c>
      <c r="E12" s="76">
        <v>2020</v>
      </c>
    </row>
    <row r="13" spans="2:5">
      <c r="B13" s="193"/>
      <c r="C13" s="78">
        <f>(SUMIFS(  'PDTI-JF1 2018-2020'!K4:K1000,  'PDTI-JF1 2018-2020'!C4:C1000,"Capacitação",  'PDTI-JF1 2018-2020'!P4:P1000,"&lt;&gt;''")) /(COUNTIFS(  'PDTI-JF1 2018-2020'!C4:C1000,"Capacitação",  'PDTI-JF1 2018-2020'!P4:P1000,"&lt;&gt;''" ))</f>
        <v>1</v>
      </c>
      <c r="D13" s="78">
        <f>(SUMIFS(  'PDTI-JF1 2018-2020'!L4:L1000,  'PDTI-JF1 2018-2020'!C4:C1000,"Capacitação",  'PDTI-JF1 2018-2020'!P4:P1000,"&lt;&gt;''")) /(COUNTIFS(  'PDTI-JF1 2018-2020'!C4:C1000,"Capacitação",  'PDTI-JF1 2018-2020'!P4:P1000,"&lt;&gt;''" ))</f>
        <v>1</v>
      </c>
      <c r="E13" s="78">
        <f>(SUMIFS(  'PDTI-JF1 2018-2020'!M4:M1000,  'PDTI-JF1 2018-2020'!C4:C1000,"Capacitação",  'PDTI-JF1 2018-2020'!P4:P1000,"&lt;&gt;''")) /(COUNTIFS(  'PDTI-JF1 2018-2020'!C4:C1000,"Capacitação",  'PDTI-JF1 2018-2020'!P4:P1000,"&lt;&gt;''" ))</f>
        <v>1</v>
      </c>
    </row>
    <row r="14" spans="2:5">
      <c r="B14" s="193" t="s">
        <v>1499</v>
      </c>
      <c r="C14" s="193"/>
      <c r="D14" s="193"/>
      <c r="E14" s="193"/>
    </row>
    <row r="15" spans="2:5">
      <c r="B15" t="s">
        <v>1500</v>
      </c>
      <c r="C15" s="199">
        <f>(SUMIFS(  'PDTI-JF1 2018-2020'!P4:P1000,  'PDTI-JF1 2018-2020'!C4:C1000,"Capacitação",  'PDTI-JF1 2018-2020'!P4:P1000,"&lt;&gt;''")) /(SUMIFS(  'PDTI-JF1 2018-2020'!K4:K1000,  'PDTI-JF1 2018-2020'!C4:C1000,"Capacitação",  'PDTI-JF1 2018-2020'!P4:P1000,"&lt;&gt;''"))</f>
        <v>1</v>
      </c>
      <c r="D15" s="199"/>
      <c r="E15" s="199"/>
    </row>
    <row r="16" spans="2:5">
      <c r="B16" t="s">
        <v>1501</v>
      </c>
      <c r="C16" s="198"/>
      <c r="D16" s="198"/>
      <c r="E16" s="198"/>
    </row>
    <row r="17" spans="2:5">
      <c r="B17" t="s">
        <v>1502</v>
      </c>
      <c r="C17" s="198"/>
      <c r="D17" s="198"/>
      <c r="E17" s="198"/>
    </row>
    <row r="18" spans="2:5">
      <c r="B18" t="s">
        <v>1503</v>
      </c>
      <c r="C18" s="198"/>
      <c r="D18" s="198"/>
      <c r="E18" s="198"/>
    </row>
    <row r="19" spans="2:5">
      <c r="B19" t="s">
        <v>1504</v>
      </c>
      <c r="C19" s="198"/>
      <c r="D19" s="198"/>
      <c r="E19" s="198"/>
    </row>
    <row r="20" spans="2:5">
      <c r="B20" t="s">
        <v>1505</v>
      </c>
      <c r="C20" s="198"/>
      <c r="D20" s="198"/>
      <c r="E20" s="198"/>
    </row>
    <row r="21" spans="2:5">
      <c r="B21" t="s">
        <v>1506</v>
      </c>
      <c r="C21" s="198"/>
      <c r="D21" s="198"/>
      <c r="E21" s="198"/>
    </row>
    <row r="22" spans="2:5">
      <c r="B22" t="s">
        <v>1507</v>
      </c>
      <c r="C22" s="198"/>
      <c r="D22" s="198"/>
      <c r="E22" s="198"/>
    </row>
    <row r="23" spans="2:5">
      <c r="B23" t="s">
        <v>1508</v>
      </c>
      <c r="C23" s="198"/>
      <c r="D23" s="198"/>
      <c r="E23" s="198"/>
    </row>
    <row r="24" spans="2:5">
      <c r="B24" t="s">
        <v>1509</v>
      </c>
      <c r="C24" s="198"/>
      <c r="D24" s="198"/>
      <c r="E24" s="198"/>
    </row>
    <row r="25" spans="2:5">
      <c r="B25" t="s">
        <v>1510</v>
      </c>
      <c r="C25" s="198"/>
      <c r="D25" s="198"/>
      <c r="E25" s="198"/>
    </row>
    <row r="26" spans="2:5">
      <c r="B26" t="s">
        <v>1511</v>
      </c>
      <c r="C26" s="198"/>
      <c r="D26" s="198"/>
      <c r="E26" s="198"/>
    </row>
    <row r="27" spans="2:5">
      <c r="B27" t="s">
        <v>1512</v>
      </c>
      <c r="C27" s="198"/>
      <c r="D27" s="198"/>
      <c r="E27" s="198"/>
    </row>
    <row r="28" spans="2:5">
      <c r="B28" t="s">
        <v>1513</v>
      </c>
      <c r="C28" s="198"/>
      <c r="D28" s="198"/>
      <c r="E28" s="198"/>
    </row>
    <row r="29" spans="2:5">
      <c r="B29" t="s">
        <v>1514</v>
      </c>
      <c r="C29" s="198"/>
      <c r="D29" s="198"/>
      <c r="E29" s="198"/>
    </row>
  </sheetData>
  <mergeCells count="27">
    <mergeCell ref="C28:E28"/>
    <mergeCell ref="C29:E29"/>
    <mergeCell ref="C23:E23"/>
    <mergeCell ref="C24:E24"/>
    <mergeCell ref="C25:E25"/>
    <mergeCell ref="C26:E26"/>
    <mergeCell ref="C27:E27"/>
    <mergeCell ref="C18:E18"/>
    <mergeCell ref="C19:E19"/>
    <mergeCell ref="C20:E20"/>
    <mergeCell ref="C21:E21"/>
    <mergeCell ref="C22:E22"/>
    <mergeCell ref="B12:B13"/>
    <mergeCell ref="B14:E14"/>
    <mergeCell ref="C15:E15"/>
    <mergeCell ref="C16:E16"/>
    <mergeCell ref="C17:E17"/>
    <mergeCell ref="C7:E7"/>
    <mergeCell ref="C8:E8"/>
    <mergeCell ref="C9:E9"/>
    <mergeCell ref="C10:E10"/>
    <mergeCell ref="C11:E11"/>
    <mergeCell ref="C2:E2"/>
    <mergeCell ref="C3:E3"/>
    <mergeCell ref="C4:E4"/>
    <mergeCell ref="C5:E5"/>
    <mergeCell ref="C6:E6"/>
  </mergeCells>
  <pageMargins left="0" right="0" top="0.39374999999999999" bottom="0.39374999999999999" header="0" footer="0"/>
  <pageSetup paperSize="9" firstPageNumber="0" pageOrder="overThenDown" orientation="portrait" horizontalDpi="300" verticalDpi="300"/>
  <headerFooter>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B2:E29"/>
  <sheetViews>
    <sheetView zoomScale="80" zoomScaleNormal="80" workbookViewId="0">
      <selection activeCell="C16" activeCellId="1" sqref="K10:K12 C16"/>
    </sheetView>
  </sheetViews>
  <sheetFormatPr defaultRowHeight="15"/>
  <cols>
    <col min="1" max="1" width="2.42578125" customWidth="1"/>
    <col min="2" max="2" width="28.7109375" customWidth="1"/>
    <col min="3" max="5" width="12.140625" customWidth="1"/>
    <col min="6" max="1025" width="8.7109375" customWidth="1"/>
  </cols>
  <sheetData>
    <row r="2" spans="2:5" ht="15" customHeight="1">
      <c r="B2" t="s">
        <v>1482</v>
      </c>
      <c r="C2" s="194" t="s">
        <v>1305</v>
      </c>
      <c r="D2" s="194"/>
      <c r="E2" s="194"/>
    </row>
    <row r="3" spans="2:5" ht="15" customHeight="1">
      <c r="B3" t="s">
        <v>1483</v>
      </c>
      <c r="C3" s="194" t="s">
        <v>1353</v>
      </c>
      <c r="D3" s="194"/>
      <c r="E3" s="194"/>
    </row>
    <row r="4" spans="2:5" ht="15" customHeight="1">
      <c r="B4" t="s">
        <v>1484</v>
      </c>
      <c r="C4" s="194" t="s">
        <v>1352</v>
      </c>
      <c r="D4" s="194"/>
      <c r="E4" s="194"/>
    </row>
    <row r="5" spans="2:5" ht="15" customHeight="1">
      <c r="B5" t="s">
        <v>1485</v>
      </c>
      <c r="C5" s="194" t="s">
        <v>1521</v>
      </c>
      <c r="D5" s="194"/>
      <c r="E5" s="194"/>
    </row>
    <row r="6" spans="2:5" ht="15" customHeight="1">
      <c r="B6" t="s">
        <v>1487</v>
      </c>
      <c r="C6" s="194" t="s">
        <v>1522</v>
      </c>
      <c r="D6" s="194"/>
      <c r="E6" s="194"/>
    </row>
    <row r="7" spans="2:5" ht="15" customHeight="1">
      <c r="B7" t="s">
        <v>1489</v>
      </c>
      <c r="C7" s="194" t="s">
        <v>1490</v>
      </c>
      <c r="D7" s="194"/>
      <c r="E7" s="194"/>
    </row>
    <row r="8" spans="2:5" ht="15" customHeight="1">
      <c r="B8" t="s">
        <v>1491</v>
      </c>
      <c r="C8" s="194" t="s">
        <v>1492</v>
      </c>
      <c r="D8" s="194"/>
      <c r="E8" s="194"/>
    </row>
    <row r="9" spans="2:5" ht="15" customHeight="1">
      <c r="B9" t="s">
        <v>1493</v>
      </c>
      <c r="C9" s="194" t="s">
        <v>1494</v>
      </c>
      <c r="D9" s="194"/>
      <c r="E9" s="194"/>
    </row>
    <row r="10" spans="2:5" ht="15" customHeight="1">
      <c r="B10" t="s">
        <v>1495</v>
      </c>
      <c r="C10" s="194" t="s">
        <v>1351</v>
      </c>
      <c r="D10" s="194"/>
      <c r="E10" s="194"/>
    </row>
    <row r="11" spans="2:5" ht="15" customHeight="1">
      <c r="B11" t="s">
        <v>1496</v>
      </c>
      <c r="C11" s="194" t="s">
        <v>1523</v>
      </c>
      <c r="D11" s="194"/>
      <c r="E11" s="194"/>
    </row>
    <row r="12" spans="2:5">
      <c r="B12" s="193" t="s">
        <v>1498</v>
      </c>
      <c r="C12" s="76">
        <v>2018</v>
      </c>
      <c r="D12" s="76">
        <v>2019</v>
      </c>
      <c r="E12" s="76">
        <v>2020</v>
      </c>
    </row>
    <row r="13" spans="2:5">
      <c r="B13" s="193"/>
      <c r="C13" s="79">
        <f>(SUMIFS(  'PDTI-JF1 2018-2020'!K4:K1000,  'PDTI-JF1 2018-2020'!C4:C1000,"Governança",  'PDTI-JF1 2018-2020'!P4:P1000,"&lt;&gt;''")) /(COUNTIFS(  'PDTI-JF1 2018-2020'!C4:C1000,"Governança",  'PDTI-JF1 2018-2020'!P4:P1000,"&lt;&gt;''" ))</f>
        <v>0.65999999999999992</v>
      </c>
      <c r="D13" s="78">
        <f>(SUMIFS(  'PDTI-JF1 2018-2020'!L4:L1000,  'PDTI-JF1 2018-2020'!C4:C1000,"Governança",  'PDTI-JF1 2018-2020'!P4:P1000,"&lt;&gt;''")) /(COUNTIFS(  'PDTI-JF1 2018-2020'!C4:C1000,"Governança",  'PDTI-JF1 2018-2020'!P4:P1000,"&lt;&gt;''" ))</f>
        <v>0.8</v>
      </c>
      <c r="E13" s="78">
        <f>(SUMIFS(  'PDTI-JF1 2018-2020'!M4:M1000,  'PDTI-JF1 2018-2020'!C4:C1000,"Governança",  'PDTI-JF1 2018-2020'!P4:P1000,"&lt;&gt;''")) /(COUNTIFS(  'PDTI-JF1 2018-2020'!C4:C1000,"Governança",  'PDTI-JF1 2018-2020'!P4:P1000,"&lt;&gt;''" ))</f>
        <v>0.8</v>
      </c>
    </row>
    <row r="14" spans="2:5">
      <c r="B14" s="193" t="s">
        <v>1499</v>
      </c>
      <c r="C14" s="193"/>
      <c r="D14" s="193"/>
      <c r="E14" s="193"/>
    </row>
    <row r="15" spans="2:5">
      <c r="B15" t="s">
        <v>1500</v>
      </c>
      <c r="C15" s="199">
        <f>(SUMIFS(  'PDTI-JF1 2018-2020'!P4:P1000,  'PDTI-JF1 2018-2020'!C4:C1000,"Governança",  'PDTI-JF1 2018-2020'!P4:P1000,"&lt;&gt;''")) /(SUMIFS(  'PDTI-JF1 2018-2020'!K4:K1000,  'PDTI-JF1 2018-2020'!C4:C1000,"Governança",  'PDTI-JF1 2018-2020'!P4:P1000,"&lt;&gt;''"))</f>
        <v>0.76363636363636367</v>
      </c>
      <c r="D15" s="199"/>
      <c r="E15" s="199"/>
    </row>
    <row r="16" spans="2:5">
      <c r="B16" t="s">
        <v>1501</v>
      </c>
      <c r="C16" s="198"/>
      <c r="D16" s="198"/>
      <c r="E16" s="198"/>
    </row>
    <row r="17" spans="2:5">
      <c r="B17" t="s">
        <v>1502</v>
      </c>
      <c r="C17" s="198"/>
      <c r="D17" s="198"/>
      <c r="E17" s="198"/>
    </row>
    <row r="18" spans="2:5">
      <c r="B18" t="s">
        <v>1503</v>
      </c>
      <c r="C18" s="198"/>
      <c r="D18" s="198"/>
      <c r="E18" s="198"/>
    </row>
    <row r="19" spans="2:5">
      <c r="B19" t="s">
        <v>1504</v>
      </c>
      <c r="C19" s="198"/>
      <c r="D19" s="198"/>
      <c r="E19" s="198"/>
    </row>
    <row r="20" spans="2:5">
      <c r="B20" t="s">
        <v>1505</v>
      </c>
      <c r="C20" s="198"/>
      <c r="D20" s="198"/>
      <c r="E20" s="198"/>
    </row>
    <row r="21" spans="2:5">
      <c r="B21" t="s">
        <v>1506</v>
      </c>
      <c r="C21" s="198"/>
      <c r="D21" s="198"/>
      <c r="E21" s="198"/>
    </row>
    <row r="22" spans="2:5">
      <c r="B22" t="s">
        <v>1507</v>
      </c>
      <c r="C22" s="198"/>
      <c r="D22" s="198"/>
      <c r="E22" s="198"/>
    </row>
    <row r="23" spans="2:5">
      <c r="B23" t="s">
        <v>1508</v>
      </c>
      <c r="C23" s="198"/>
      <c r="D23" s="198"/>
      <c r="E23" s="198"/>
    </row>
    <row r="24" spans="2:5">
      <c r="B24" t="s">
        <v>1509</v>
      </c>
      <c r="C24" s="198"/>
      <c r="D24" s="198"/>
      <c r="E24" s="198"/>
    </row>
    <row r="25" spans="2:5">
      <c r="B25" t="s">
        <v>1510</v>
      </c>
      <c r="C25" s="198"/>
      <c r="D25" s="198"/>
      <c r="E25" s="198"/>
    </row>
    <row r="26" spans="2:5">
      <c r="B26" t="s">
        <v>1511</v>
      </c>
      <c r="C26" s="198"/>
      <c r="D26" s="198"/>
      <c r="E26" s="198"/>
    </row>
    <row r="27" spans="2:5">
      <c r="B27" t="s">
        <v>1512</v>
      </c>
      <c r="C27" s="198"/>
      <c r="D27" s="198"/>
      <c r="E27" s="198"/>
    </row>
    <row r="28" spans="2:5">
      <c r="B28" t="s">
        <v>1513</v>
      </c>
      <c r="C28" s="198"/>
      <c r="D28" s="198"/>
      <c r="E28" s="198"/>
    </row>
    <row r="29" spans="2:5">
      <c r="B29" t="s">
        <v>1514</v>
      </c>
      <c r="C29" s="198"/>
      <c r="D29" s="198"/>
      <c r="E29" s="198"/>
    </row>
  </sheetData>
  <mergeCells count="27">
    <mergeCell ref="C28:E28"/>
    <mergeCell ref="C29:E29"/>
    <mergeCell ref="C23:E23"/>
    <mergeCell ref="C24:E24"/>
    <mergeCell ref="C25:E25"/>
    <mergeCell ref="C26:E26"/>
    <mergeCell ref="C27:E27"/>
    <mergeCell ref="C18:E18"/>
    <mergeCell ref="C19:E19"/>
    <mergeCell ref="C20:E20"/>
    <mergeCell ref="C21:E21"/>
    <mergeCell ref="C22:E22"/>
    <mergeCell ref="B12:B13"/>
    <mergeCell ref="B14:E14"/>
    <mergeCell ref="C15:E15"/>
    <mergeCell ref="C16:E16"/>
    <mergeCell ref="C17:E17"/>
    <mergeCell ref="C7:E7"/>
    <mergeCell ref="C8:E8"/>
    <mergeCell ref="C9:E9"/>
    <mergeCell ref="C10:E10"/>
    <mergeCell ref="C11:E11"/>
    <mergeCell ref="C2:E2"/>
    <mergeCell ref="C3:E3"/>
    <mergeCell ref="C4:E4"/>
    <mergeCell ref="C5:E5"/>
    <mergeCell ref="C6:E6"/>
  </mergeCells>
  <pageMargins left="0" right="0" top="0.39374999999999999" bottom="0.39374999999999999" header="0" footer="0"/>
  <pageSetup paperSize="9" firstPageNumber="0" pageOrder="overThenDown" orientation="portrait" horizontalDpi="300" verticalDpi="300"/>
  <headerFooter>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dimension ref="B2:E29"/>
  <sheetViews>
    <sheetView zoomScale="80" zoomScaleNormal="80" workbookViewId="0">
      <selection activeCell="C16" activeCellId="1" sqref="K10:K12 C16"/>
    </sheetView>
  </sheetViews>
  <sheetFormatPr defaultRowHeight="15"/>
  <cols>
    <col min="1" max="1" width="2.42578125" customWidth="1"/>
    <col min="2" max="2" width="28.7109375" customWidth="1"/>
    <col min="3" max="5" width="12.140625" customWidth="1"/>
    <col min="6" max="1025" width="8.7109375" customWidth="1"/>
  </cols>
  <sheetData>
    <row r="2" spans="2:5" ht="15" customHeight="1">
      <c r="B2" t="s">
        <v>1482</v>
      </c>
      <c r="C2" s="194" t="s">
        <v>1380</v>
      </c>
      <c r="D2" s="194"/>
      <c r="E2" s="194"/>
    </row>
    <row r="3" spans="2:5" ht="15" customHeight="1">
      <c r="B3" t="s">
        <v>1483</v>
      </c>
      <c r="C3" s="194" t="s">
        <v>1382</v>
      </c>
      <c r="D3" s="194"/>
      <c r="E3" s="194"/>
    </row>
    <row r="4" spans="2:5" ht="15" customHeight="1">
      <c r="B4" t="s">
        <v>1484</v>
      </c>
      <c r="C4" s="194" t="s">
        <v>1381</v>
      </c>
      <c r="D4" s="194"/>
      <c r="E4" s="194"/>
    </row>
    <row r="5" spans="2:5" ht="15" customHeight="1">
      <c r="B5" t="s">
        <v>1485</v>
      </c>
      <c r="C5" s="194" t="s">
        <v>1524</v>
      </c>
      <c r="D5" s="194"/>
      <c r="E5" s="194"/>
    </row>
    <row r="6" spans="2:5" ht="15" customHeight="1">
      <c r="B6" t="s">
        <v>1487</v>
      </c>
      <c r="C6" s="194" t="s">
        <v>1525</v>
      </c>
      <c r="D6" s="194"/>
      <c r="E6" s="194"/>
    </row>
    <row r="7" spans="2:5" ht="15" customHeight="1">
      <c r="B7" t="s">
        <v>1489</v>
      </c>
      <c r="C7" s="194" t="s">
        <v>1490</v>
      </c>
      <c r="D7" s="194"/>
      <c r="E7" s="194"/>
    </row>
    <row r="8" spans="2:5" ht="15" customHeight="1">
      <c r="B8" t="s">
        <v>1491</v>
      </c>
      <c r="C8" s="194" t="s">
        <v>1492</v>
      </c>
      <c r="D8" s="194"/>
      <c r="E8" s="194"/>
    </row>
    <row r="9" spans="2:5" ht="15" customHeight="1">
      <c r="B9" t="s">
        <v>1493</v>
      </c>
      <c r="C9" s="194" t="s">
        <v>1494</v>
      </c>
      <c r="D9" s="194"/>
      <c r="E9" s="194"/>
    </row>
    <row r="10" spans="2:5" ht="15" customHeight="1">
      <c r="B10" t="s">
        <v>1495</v>
      </c>
      <c r="C10" s="194" t="s">
        <v>1351</v>
      </c>
      <c r="D10" s="194"/>
      <c r="E10" s="194"/>
    </row>
    <row r="11" spans="2:5" ht="15" customHeight="1">
      <c r="B11" t="s">
        <v>1496</v>
      </c>
      <c r="C11" s="194" t="s">
        <v>1526</v>
      </c>
      <c r="D11" s="194"/>
      <c r="E11" s="194"/>
    </row>
    <row r="12" spans="2:5">
      <c r="B12" s="193" t="s">
        <v>1498</v>
      </c>
      <c r="C12" s="76">
        <v>2018</v>
      </c>
      <c r="D12" s="76">
        <v>2019</v>
      </c>
      <c r="E12" s="76">
        <v>2020</v>
      </c>
    </row>
    <row r="13" spans="2:5">
      <c r="B13" s="193"/>
      <c r="C13" s="79">
        <f>(SUMIFS(  'PDTI-JF1 2018-2020'!K4:K1000,  'PDTI-JF1 2018-2020'!C4:C1000,"Infraestrutura",  'PDTI-JF1 2018-2020'!P4:P1000,"&lt;&gt;''")) /(COUNTIFS(  'PDTI-JF1 2018-2020'!C4:C1000,"Infraestrutura",  'PDTI-JF1 2018-2020'!P4:P1000,"&lt;&gt;''" ))</f>
        <v>0.45714285714285724</v>
      </c>
      <c r="D13" s="79">
        <f>(SUMIFS(  'PDTI-JF1 2018-2020'!L4:L1000,  'PDTI-JF1 2018-2020'!C4:C1000,"Infraestrutura",  'PDTI-JF1 2018-2020'!P4:P1000,"&lt;&gt;''")) /(COUNTIFS(  'PDTI-JF1 2018-2020'!C4:C1000,"Infraestrutura",  'PDTI-JF1 2018-2020'!P4:P1000,"&lt;&gt;''" ))</f>
        <v>0.68214285714285705</v>
      </c>
      <c r="E13" s="78">
        <f>(SUMIFS(  'PDTI-JF1 2018-2020'!M4:M1000,  'PDTI-JF1 2018-2020'!C4:C1000,"Infraestrutura",  'PDTI-JF1 2018-2020'!P4:P1000,"&lt;&gt;''")) /(COUNTIFS(  'PDTI-JF1 2018-2020'!C4:C1000,"Infraestrutura",  'PDTI-JF1 2018-2020'!P4:P1000,"&lt;&gt;''" ))</f>
        <v>0.81071428571428572</v>
      </c>
    </row>
    <row r="14" spans="2:5">
      <c r="B14" s="193" t="s">
        <v>1499</v>
      </c>
      <c r="C14" s="193"/>
      <c r="D14" s="193"/>
      <c r="E14" s="193"/>
    </row>
    <row r="15" spans="2:5">
      <c r="B15" t="s">
        <v>1500</v>
      </c>
      <c r="C15" s="199">
        <f>(SUMIFS(  'PDTI-JF1 2018-2020'!P4:P1000,  'PDTI-JF1 2018-2020'!C4:C1000,"Infraestrutura",  'PDTI-JF1 2018-2020'!P4:P1000,"&lt;&gt;''")) /(SUMIFS(  'PDTI-JF1 2018-2020'!K4:K1000,  'PDTI-JF1 2018-2020'!C4:C1000,"Infraestrutura",  'PDTI-JF1 2018-2020'!P4:P1000,"&lt;&gt;''"))</f>
        <v>0.62656250000000002</v>
      </c>
      <c r="D15" s="199"/>
      <c r="E15" s="199"/>
    </row>
    <row r="16" spans="2:5">
      <c r="B16" t="s">
        <v>1501</v>
      </c>
      <c r="C16" s="198"/>
      <c r="D16" s="198"/>
      <c r="E16" s="198"/>
    </row>
    <row r="17" spans="2:5">
      <c r="B17" t="s">
        <v>1502</v>
      </c>
      <c r="C17" s="198"/>
      <c r="D17" s="198"/>
      <c r="E17" s="198"/>
    </row>
    <row r="18" spans="2:5">
      <c r="B18" t="s">
        <v>1503</v>
      </c>
      <c r="C18" s="198"/>
      <c r="D18" s="198"/>
      <c r="E18" s="198"/>
    </row>
    <row r="19" spans="2:5">
      <c r="B19" t="s">
        <v>1504</v>
      </c>
      <c r="C19" s="198"/>
      <c r="D19" s="198"/>
      <c r="E19" s="198"/>
    </row>
    <row r="20" spans="2:5">
      <c r="B20" t="s">
        <v>1505</v>
      </c>
      <c r="C20" s="198"/>
      <c r="D20" s="198"/>
      <c r="E20" s="198"/>
    </row>
    <row r="21" spans="2:5">
      <c r="B21" t="s">
        <v>1506</v>
      </c>
      <c r="C21" s="198"/>
      <c r="D21" s="198"/>
      <c r="E21" s="198"/>
    </row>
    <row r="22" spans="2:5">
      <c r="B22" t="s">
        <v>1507</v>
      </c>
      <c r="C22" s="198"/>
      <c r="D22" s="198"/>
      <c r="E22" s="198"/>
    </row>
    <row r="23" spans="2:5">
      <c r="B23" t="s">
        <v>1508</v>
      </c>
      <c r="C23" s="198"/>
      <c r="D23" s="198"/>
      <c r="E23" s="198"/>
    </row>
    <row r="24" spans="2:5">
      <c r="B24" t="s">
        <v>1509</v>
      </c>
      <c r="C24" s="198"/>
      <c r="D24" s="198"/>
      <c r="E24" s="198"/>
    </row>
    <row r="25" spans="2:5">
      <c r="B25" t="s">
        <v>1510</v>
      </c>
      <c r="C25" s="198"/>
      <c r="D25" s="198"/>
      <c r="E25" s="198"/>
    </row>
    <row r="26" spans="2:5">
      <c r="B26" t="s">
        <v>1511</v>
      </c>
      <c r="C26" s="198"/>
      <c r="D26" s="198"/>
      <c r="E26" s="198"/>
    </row>
    <row r="27" spans="2:5">
      <c r="B27" t="s">
        <v>1512</v>
      </c>
      <c r="C27" s="198"/>
      <c r="D27" s="198"/>
      <c r="E27" s="198"/>
    </row>
    <row r="28" spans="2:5">
      <c r="B28" t="s">
        <v>1513</v>
      </c>
      <c r="C28" s="198"/>
      <c r="D28" s="198"/>
      <c r="E28" s="198"/>
    </row>
    <row r="29" spans="2:5">
      <c r="B29" t="s">
        <v>1514</v>
      </c>
      <c r="C29" s="198"/>
      <c r="D29" s="198"/>
      <c r="E29" s="198"/>
    </row>
  </sheetData>
  <mergeCells count="27">
    <mergeCell ref="C28:E28"/>
    <mergeCell ref="C29:E29"/>
    <mergeCell ref="C23:E23"/>
    <mergeCell ref="C24:E24"/>
    <mergeCell ref="C25:E25"/>
    <mergeCell ref="C26:E26"/>
    <mergeCell ref="C27:E27"/>
    <mergeCell ref="C18:E18"/>
    <mergeCell ref="C19:E19"/>
    <mergeCell ref="C20:E20"/>
    <mergeCell ref="C21:E21"/>
    <mergeCell ref="C22:E22"/>
    <mergeCell ref="B12:B13"/>
    <mergeCell ref="B14:E14"/>
    <mergeCell ref="C15:E15"/>
    <mergeCell ref="C16:E16"/>
    <mergeCell ref="C17:E17"/>
    <mergeCell ref="C7:E7"/>
    <mergeCell ref="C8:E8"/>
    <mergeCell ref="C9:E9"/>
    <mergeCell ref="C10:E10"/>
    <mergeCell ref="C11:E11"/>
    <mergeCell ref="C2:E2"/>
    <mergeCell ref="C3:E3"/>
    <mergeCell ref="C4:E4"/>
    <mergeCell ref="C5:E5"/>
    <mergeCell ref="C6:E6"/>
  </mergeCells>
  <pageMargins left="0" right="0" top="0.39374999999999999" bottom="0.39374999999999999" header="0" footer="0"/>
  <pageSetup paperSize="9" firstPageNumber="0" pageOrder="overThenDown" orientation="portrait" horizontalDpi="300" verticalDpi="300"/>
  <headerFooter>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B2:E29"/>
  <sheetViews>
    <sheetView zoomScale="80" zoomScaleNormal="80" workbookViewId="0">
      <selection activeCell="C16" activeCellId="1" sqref="K10:K12 C16"/>
    </sheetView>
  </sheetViews>
  <sheetFormatPr defaultRowHeight="15"/>
  <cols>
    <col min="1" max="1" width="2.42578125" customWidth="1"/>
    <col min="2" max="2" width="28.7109375" customWidth="1"/>
    <col min="3" max="5" width="12.140625" customWidth="1"/>
    <col min="6" max="1025" width="8.7109375" customWidth="1"/>
  </cols>
  <sheetData>
    <row r="2" spans="2:5" ht="15" customHeight="1">
      <c r="B2" t="s">
        <v>1482</v>
      </c>
      <c r="C2" s="194" t="s">
        <v>1305</v>
      </c>
      <c r="D2" s="194"/>
      <c r="E2" s="194"/>
    </row>
    <row r="3" spans="2:5" ht="15" customHeight="1">
      <c r="B3" t="s">
        <v>1483</v>
      </c>
      <c r="C3" s="194" t="s">
        <v>1332</v>
      </c>
      <c r="D3" s="194"/>
      <c r="E3" s="194"/>
    </row>
    <row r="4" spans="2:5" ht="15" customHeight="1">
      <c r="B4" t="s">
        <v>1484</v>
      </c>
      <c r="C4" s="194" t="s">
        <v>1331</v>
      </c>
      <c r="D4" s="194"/>
      <c r="E4" s="194"/>
    </row>
    <row r="5" spans="2:5" ht="15" customHeight="1">
      <c r="B5" t="s">
        <v>1485</v>
      </c>
      <c r="C5" s="194" t="s">
        <v>1527</v>
      </c>
      <c r="D5" s="194"/>
      <c r="E5" s="194"/>
    </row>
    <row r="6" spans="2:5" ht="15" customHeight="1">
      <c r="B6" t="s">
        <v>1487</v>
      </c>
      <c r="C6" s="194" t="s">
        <v>1528</v>
      </c>
      <c r="D6" s="194"/>
      <c r="E6" s="194"/>
    </row>
    <row r="7" spans="2:5" ht="15" customHeight="1">
      <c r="B7" t="s">
        <v>1489</v>
      </c>
      <c r="C7" s="194" t="s">
        <v>1490</v>
      </c>
      <c r="D7" s="194"/>
      <c r="E7" s="194"/>
    </row>
    <row r="8" spans="2:5" ht="15" customHeight="1">
      <c r="B8" t="s">
        <v>1491</v>
      </c>
      <c r="C8" s="194" t="s">
        <v>1492</v>
      </c>
      <c r="D8" s="194"/>
      <c r="E8" s="194"/>
    </row>
    <row r="9" spans="2:5" ht="15" customHeight="1">
      <c r="B9" t="s">
        <v>1493</v>
      </c>
      <c r="C9" s="194" t="s">
        <v>1494</v>
      </c>
      <c r="D9" s="194"/>
      <c r="E9" s="194"/>
    </row>
    <row r="10" spans="2:5" ht="15" customHeight="1">
      <c r="B10" t="s">
        <v>1495</v>
      </c>
      <c r="C10" s="194" t="s">
        <v>1351</v>
      </c>
      <c r="D10" s="194"/>
      <c r="E10" s="194"/>
    </row>
    <row r="11" spans="2:5" ht="15" customHeight="1">
      <c r="B11" t="s">
        <v>1496</v>
      </c>
      <c r="C11" s="194" t="s">
        <v>1529</v>
      </c>
      <c r="D11" s="194"/>
      <c r="E11" s="194"/>
    </row>
    <row r="12" spans="2:5">
      <c r="B12" s="193" t="s">
        <v>1498</v>
      </c>
      <c r="C12" s="76">
        <v>2018</v>
      </c>
      <c r="D12" s="76">
        <v>2019</v>
      </c>
      <c r="E12" s="76">
        <v>2020</v>
      </c>
    </row>
    <row r="13" spans="2:5">
      <c r="B13" s="193"/>
      <c r="C13" s="79">
        <f>(SUMIFS(  'PDTI-JF1 2018-2020'!K4:K1000,  'PDTI-JF1 2018-2020'!C4:C1000,"Processo",  'PDTI-JF1 2018-2020'!P4:P1000,"&lt;&gt;''")) /(COUNTIFS(  'PDTI-JF1 2018-2020'!C4:C1000,"Processo",  'PDTI-JF1 2018-2020'!P4:P1000,"&lt;&gt;''" ))</f>
        <v>0.41666666666666669</v>
      </c>
      <c r="D13" s="78">
        <f>(SUMIFS(  'PDTI-JF1 2018-2020'!L4:L1000,  'PDTI-JF1 2018-2020'!C4:C1000,"Processo",  'PDTI-JF1 2018-2020'!P4:P1000,"&lt;&gt;''")) /(COUNTIFS(  'PDTI-JF1 2018-2020'!C4:C1000,"Processo",  'PDTI-JF1 2018-2020'!P4:P1000,"&lt;&gt;''" ))</f>
        <v>0.70000000000000007</v>
      </c>
      <c r="E13" s="78">
        <f>(SUMIFS(  'PDTI-JF1 2018-2020'!M4:M1000,  'PDTI-JF1 2018-2020'!C4:C1000,"Processo",  'PDTI-JF1 2018-2020'!P4:P1000,"&lt;&gt;''")) /(COUNTIFS(  'PDTI-JF1 2018-2020'!C4:C1000,"Processo",  'PDTI-JF1 2018-2020'!P4:P1000,"&lt;&gt;''" ))</f>
        <v>1</v>
      </c>
    </row>
    <row r="14" spans="2:5">
      <c r="B14" s="193" t="s">
        <v>1499</v>
      </c>
      <c r="C14" s="193"/>
      <c r="D14" s="193"/>
      <c r="E14" s="193"/>
    </row>
    <row r="15" spans="2:5">
      <c r="B15" t="s">
        <v>1500</v>
      </c>
      <c r="C15" s="197">
        <f>(SUMIFS(  'PDTI-JF1 2018-2020'!P4:P1000,  'PDTI-JF1 2018-2020'!C4:C1000,"Processo",  'PDTI-JF1 2018-2020'!P4:P1000,"&lt;&gt;''")) /(SUMIFS(  'PDTI-JF1 2018-2020'!K4:K1000,  'PDTI-JF1 2018-2020'!C4:C1000,"Processo",  'PDTI-JF1 2018-2020'!P4:P1000,"&lt;&gt;''"))</f>
        <v>0</v>
      </c>
      <c r="D15" s="197"/>
      <c r="E15" s="197"/>
    </row>
    <row r="16" spans="2:5">
      <c r="B16" t="s">
        <v>1501</v>
      </c>
      <c r="C16" s="198"/>
      <c r="D16" s="198"/>
      <c r="E16" s="198"/>
    </row>
    <row r="17" spans="2:5">
      <c r="B17" t="s">
        <v>1502</v>
      </c>
      <c r="C17" s="198"/>
      <c r="D17" s="198"/>
      <c r="E17" s="198"/>
    </row>
    <row r="18" spans="2:5">
      <c r="B18" t="s">
        <v>1503</v>
      </c>
      <c r="C18" s="198"/>
      <c r="D18" s="198"/>
      <c r="E18" s="198"/>
    </row>
    <row r="19" spans="2:5">
      <c r="B19" t="s">
        <v>1504</v>
      </c>
      <c r="C19" s="198"/>
      <c r="D19" s="198"/>
      <c r="E19" s="198"/>
    </row>
    <row r="20" spans="2:5">
      <c r="B20" t="s">
        <v>1505</v>
      </c>
      <c r="C20" s="198"/>
      <c r="D20" s="198"/>
      <c r="E20" s="198"/>
    </row>
    <row r="21" spans="2:5">
      <c r="B21" t="s">
        <v>1506</v>
      </c>
      <c r="C21" s="198"/>
      <c r="D21" s="198"/>
      <c r="E21" s="198"/>
    </row>
    <row r="22" spans="2:5">
      <c r="B22" t="s">
        <v>1507</v>
      </c>
      <c r="C22" s="198"/>
      <c r="D22" s="198"/>
      <c r="E22" s="198"/>
    </row>
    <row r="23" spans="2:5">
      <c r="B23" t="s">
        <v>1508</v>
      </c>
      <c r="C23" s="198"/>
      <c r="D23" s="198"/>
      <c r="E23" s="198"/>
    </row>
    <row r="24" spans="2:5">
      <c r="B24" t="s">
        <v>1509</v>
      </c>
      <c r="C24" s="198"/>
      <c r="D24" s="198"/>
      <c r="E24" s="198"/>
    </row>
    <row r="25" spans="2:5">
      <c r="B25" t="s">
        <v>1510</v>
      </c>
      <c r="C25" s="198"/>
      <c r="D25" s="198"/>
      <c r="E25" s="198"/>
    </row>
    <row r="26" spans="2:5">
      <c r="B26" t="s">
        <v>1511</v>
      </c>
      <c r="C26" s="198"/>
      <c r="D26" s="198"/>
      <c r="E26" s="198"/>
    </row>
    <row r="27" spans="2:5">
      <c r="B27" t="s">
        <v>1512</v>
      </c>
      <c r="C27" s="198"/>
      <c r="D27" s="198"/>
      <c r="E27" s="198"/>
    </row>
    <row r="28" spans="2:5">
      <c r="B28" t="s">
        <v>1513</v>
      </c>
      <c r="C28" s="198"/>
      <c r="D28" s="198"/>
      <c r="E28" s="198"/>
    </row>
    <row r="29" spans="2:5">
      <c r="B29" t="s">
        <v>1514</v>
      </c>
      <c r="C29" s="198"/>
      <c r="D29" s="198"/>
      <c r="E29" s="198"/>
    </row>
  </sheetData>
  <mergeCells count="27">
    <mergeCell ref="C28:E28"/>
    <mergeCell ref="C29:E29"/>
    <mergeCell ref="C23:E23"/>
    <mergeCell ref="C24:E24"/>
    <mergeCell ref="C25:E25"/>
    <mergeCell ref="C26:E26"/>
    <mergeCell ref="C27:E27"/>
    <mergeCell ref="C18:E18"/>
    <mergeCell ref="C19:E19"/>
    <mergeCell ref="C20:E20"/>
    <mergeCell ref="C21:E21"/>
    <mergeCell ref="C22:E22"/>
    <mergeCell ref="B12:B13"/>
    <mergeCell ref="B14:E14"/>
    <mergeCell ref="C15:E15"/>
    <mergeCell ref="C16:E16"/>
    <mergeCell ref="C17:E17"/>
    <mergeCell ref="C7:E7"/>
    <mergeCell ref="C8:E8"/>
    <mergeCell ref="C9:E9"/>
    <mergeCell ref="C10:E10"/>
    <mergeCell ref="C11:E11"/>
    <mergeCell ref="C2:E2"/>
    <mergeCell ref="C3:E3"/>
    <mergeCell ref="C4:E4"/>
    <mergeCell ref="C5:E5"/>
    <mergeCell ref="C6:E6"/>
  </mergeCells>
  <pageMargins left="0" right="0" top="0.39374999999999999" bottom="0.39374999999999999" header="0" footer="0"/>
  <pageSetup paperSize="9" firstPageNumber="0" pageOrder="overThenDown" orientation="portrait" horizontalDpi="300" verticalDpi="300"/>
  <headerFooter>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dimension ref="B2:E29"/>
  <sheetViews>
    <sheetView zoomScale="80" zoomScaleNormal="80" workbookViewId="0">
      <selection activeCell="C16" activeCellId="1" sqref="K10:K12 C16"/>
    </sheetView>
  </sheetViews>
  <sheetFormatPr defaultRowHeight="15"/>
  <cols>
    <col min="1" max="1" width="2.42578125" customWidth="1"/>
    <col min="2" max="2" width="28.7109375" customWidth="1"/>
    <col min="3" max="5" width="12.140625" customWidth="1"/>
    <col min="6" max="1025" width="8.7109375" customWidth="1"/>
  </cols>
  <sheetData>
    <row r="2" spans="2:5" ht="15" customHeight="1">
      <c r="B2" t="s">
        <v>1482</v>
      </c>
      <c r="C2" s="194" t="s">
        <v>1313</v>
      </c>
      <c r="D2" s="194"/>
      <c r="E2" s="194"/>
    </row>
    <row r="3" spans="2:5" ht="15" customHeight="1">
      <c r="B3" t="s">
        <v>1483</v>
      </c>
      <c r="C3" s="194" t="s">
        <v>1315</v>
      </c>
      <c r="D3" s="194"/>
      <c r="E3" s="194"/>
    </row>
    <row r="4" spans="2:5" ht="15" customHeight="1">
      <c r="B4" t="s">
        <v>1484</v>
      </c>
      <c r="C4" s="194" t="s">
        <v>1314</v>
      </c>
      <c r="D4" s="194"/>
      <c r="E4" s="194"/>
    </row>
    <row r="5" spans="2:5" ht="15" customHeight="1">
      <c r="B5" t="s">
        <v>1485</v>
      </c>
      <c r="C5" s="194" t="s">
        <v>1530</v>
      </c>
      <c r="D5" s="194"/>
      <c r="E5" s="194"/>
    </row>
    <row r="6" spans="2:5" ht="15" customHeight="1">
      <c r="B6" t="s">
        <v>1487</v>
      </c>
      <c r="C6" s="194" t="s">
        <v>1531</v>
      </c>
      <c r="D6" s="194"/>
      <c r="E6" s="194"/>
    </row>
    <row r="7" spans="2:5" ht="15" customHeight="1">
      <c r="B7" t="s">
        <v>1489</v>
      </c>
      <c r="C7" s="194" t="s">
        <v>1490</v>
      </c>
      <c r="D7" s="194"/>
      <c r="E7" s="194"/>
    </row>
    <row r="8" spans="2:5" ht="15" customHeight="1">
      <c r="B8" t="s">
        <v>1491</v>
      </c>
      <c r="C8" s="194" t="s">
        <v>1492</v>
      </c>
      <c r="D8" s="194"/>
      <c r="E8" s="194"/>
    </row>
    <row r="9" spans="2:5" ht="15" customHeight="1">
      <c r="B9" t="s">
        <v>1493</v>
      </c>
      <c r="C9" s="194" t="s">
        <v>1494</v>
      </c>
      <c r="D9" s="194"/>
      <c r="E9" s="194"/>
    </row>
    <row r="10" spans="2:5" ht="15" customHeight="1">
      <c r="B10" t="s">
        <v>1495</v>
      </c>
      <c r="C10" s="194" t="s">
        <v>1351</v>
      </c>
      <c r="D10" s="194"/>
      <c r="E10" s="194"/>
    </row>
    <row r="11" spans="2:5" ht="15" customHeight="1">
      <c r="B11" t="s">
        <v>1496</v>
      </c>
      <c r="C11" s="194" t="s">
        <v>1532</v>
      </c>
      <c r="D11" s="194"/>
      <c r="E11" s="194"/>
    </row>
    <row r="12" spans="2:5">
      <c r="B12" s="193" t="s">
        <v>1498</v>
      </c>
      <c r="C12" s="76">
        <v>2018</v>
      </c>
      <c r="D12" s="76">
        <v>2019</v>
      </c>
      <c r="E12" s="76">
        <v>2020</v>
      </c>
    </row>
    <row r="13" spans="2:5">
      <c r="B13" s="193"/>
      <c r="C13" s="80">
        <f>(SUMIFS(  'PDTI-JF1 2018-2020'!K4:K1000,  'PDTI-JF1 2018-2020'!C4:C1000,"Sistema",  'PDTI-JF1 2018-2020'!P4:P1000,"&lt;&gt;''")) /(COUNTIFS(  'PDTI-JF1 2018-2020'!C4:C1000,"Sistema",  'PDTI-JF1 2018-2020'!P4:P1000,"&lt;&gt;''" ))</f>
        <v>0.34166666666666656</v>
      </c>
      <c r="D13" s="81">
        <f>(SUMIFS(  'PDTI-JF1 2018-2020'!L4:L1000,  'PDTI-JF1 2018-2020'!C4:C1000,"Sistema",  'PDTI-JF1 2018-2020'!P4:P1000,"&lt;&gt;''")) /(COUNTIFS(  'PDTI-JF1 2018-2020'!C4:C1000,"Sistema",  'PDTI-JF1 2018-2020'!P4:P1000,"&lt;&gt;''" ))</f>
        <v>0.93611111111111101</v>
      </c>
      <c r="E13" s="81">
        <f>(SUMIFS(  'PDTI-JF1 2018-2020'!M4:M1000,  'PDTI-JF1 2018-2020'!C4:C1000,"Sistema",  'PDTI-JF1 2018-2020'!P4:P1000,"&lt;&gt;''")) /(COUNTIFS(  'PDTI-JF1 2018-2020'!C4:C1000,"Sistema",  'PDTI-JF1 2018-2020'!P4:P1000,"&lt;&gt;''" ))</f>
        <v>2.6888888888888891</v>
      </c>
    </row>
    <row r="14" spans="2:5">
      <c r="B14" s="193" t="s">
        <v>1499</v>
      </c>
      <c r="C14" s="193"/>
      <c r="D14" s="193"/>
      <c r="E14" s="193"/>
    </row>
    <row r="15" spans="2:5">
      <c r="B15" t="s">
        <v>1500</v>
      </c>
      <c r="C15" s="199">
        <f>(SUMIFS(  'PDTI-JF1 2018-2020'!P4:P1000,  'PDTI-JF1 2018-2020'!C4:C1000,"Sistema",  'PDTI-JF1 2018-2020'!P4:P1000,"&lt;&gt;''")) /(SUMIFS(  'PDTI-JF1 2018-2020'!K4:K1000,  'PDTI-JF1 2018-2020'!C4:C1000,"Sistema",  'PDTI-JF1 2018-2020'!P4:P1000,"&lt;&gt;''"))</f>
        <v>0.50406504065040669</v>
      </c>
      <c r="D15" s="199"/>
      <c r="E15" s="199"/>
    </row>
    <row r="16" spans="2:5">
      <c r="B16" t="s">
        <v>1501</v>
      </c>
      <c r="C16" s="198"/>
      <c r="D16" s="198"/>
      <c r="E16" s="198"/>
    </row>
    <row r="17" spans="2:5">
      <c r="B17" t="s">
        <v>1502</v>
      </c>
      <c r="C17" s="198"/>
      <c r="D17" s="198"/>
      <c r="E17" s="198"/>
    </row>
    <row r="18" spans="2:5">
      <c r="B18" t="s">
        <v>1503</v>
      </c>
      <c r="C18" s="198"/>
      <c r="D18" s="198"/>
      <c r="E18" s="198"/>
    </row>
    <row r="19" spans="2:5">
      <c r="B19" t="s">
        <v>1504</v>
      </c>
      <c r="C19" s="198"/>
      <c r="D19" s="198"/>
      <c r="E19" s="198"/>
    </row>
    <row r="20" spans="2:5">
      <c r="B20" t="s">
        <v>1505</v>
      </c>
      <c r="C20" s="198"/>
      <c r="D20" s="198"/>
      <c r="E20" s="198"/>
    </row>
    <row r="21" spans="2:5">
      <c r="B21" t="s">
        <v>1506</v>
      </c>
      <c r="C21" s="198"/>
      <c r="D21" s="198"/>
      <c r="E21" s="198"/>
    </row>
    <row r="22" spans="2:5">
      <c r="B22" t="s">
        <v>1507</v>
      </c>
      <c r="C22" s="198"/>
      <c r="D22" s="198"/>
      <c r="E22" s="198"/>
    </row>
    <row r="23" spans="2:5">
      <c r="B23" t="s">
        <v>1508</v>
      </c>
      <c r="C23" s="198"/>
      <c r="D23" s="198"/>
      <c r="E23" s="198"/>
    </row>
    <row r="24" spans="2:5">
      <c r="B24" t="s">
        <v>1509</v>
      </c>
      <c r="C24" s="198"/>
      <c r="D24" s="198"/>
      <c r="E24" s="198"/>
    </row>
    <row r="25" spans="2:5">
      <c r="B25" t="s">
        <v>1510</v>
      </c>
      <c r="C25" s="198"/>
      <c r="D25" s="198"/>
      <c r="E25" s="198"/>
    </row>
    <row r="26" spans="2:5">
      <c r="B26" t="s">
        <v>1511</v>
      </c>
      <c r="C26" s="198"/>
      <c r="D26" s="198"/>
      <c r="E26" s="198"/>
    </row>
    <row r="27" spans="2:5">
      <c r="B27" t="s">
        <v>1512</v>
      </c>
      <c r="C27" s="198"/>
      <c r="D27" s="198"/>
      <c r="E27" s="198"/>
    </row>
    <row r="28" spans="2:5">
      <c r="B28" t="s">
        <v>1513</v>
      </c>
      <c r="C28" s="198"/>
      <c r="D28" s="198"/>
      <c r="E28" s="198"/>
    </row>
    <row r="29" spans="2:5">
      <c r="B29" t="s">
        <v>1514</v>
      </c>
      <c r="C29" s="198"/>
      <c r="D29" s="198"/>
      <c r="E29" s="198"/>
    </row>
  </sheetData>
  <mergeCells count="27">
    <mergeCell ref="C28:E28"/>
    <mergeCell ref="C29:E29"/>
    <mergeCell ref="C23:E23"/>
    <mergeCell ref="C24:E24"/>
    <mergeCell ref="C25:E25"/>
    <mergeCell ref="C26:E26"/>
    <mergeCell ref="C27:E27"/>
    <mergeCell ref="C18:E18"/>
    <mergeCell ref="C19:E19"/>
    <mergeCell ref="C20:E20"/>
    <mergeCell ref="C21:E21"/>
    <mergeCell ref="C22:E22"/>
    <mergeCell ref="B12:B13"/>
    <mergeCell ref="B14:E14"/>
    <mergeCell ref="C15:E15"/>
    <mergeCell ref="C16:E16"/>
    <mergeCell ref="C17:E17"/>
    <mergeCell ref="C7:E7"/>
    <mergeCell ref="C8:E8"/>
    <mergeCell ref="C9:E9"/>
    <mergeCell ref="C10:E10"/>
    <mergeCell ref="C11:E11"/>
    <mergeCell ref="C2:E2"/>
    <mergeCell ref="C3:E3"/>
    <mergeCell ref="C4:E4"/>
    <mergeCell ref="C5:E5"/>
    <mergeCell ref="C6:E6"/>
  </mergeCells>
  <pageMargins left="0" right="0" top="0.39374999999999999" bottom="0.39374999999999999" header="0" footer="0"/>
  <pageSetup paperSize="9" firstPageNumber="0" pageOrder="overThenDown" orientation="portrait" horizontalDpi="300" verticalDpi="300"/>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AMK92"/>
  <sheetViews>
    <sheetView zoomScale="80" zoomScaleNormal="80" workbookViewId="0">
      <selection activeCellId="1" sqref="K10:K12 A1"/>
    </sheetView>
  </sheetViews>
  <sheetFormatPr defaultRowHeight="15"/>
  <cols>
    <col min="1" max="1" width="19" style="14" customWidth="1"/>
    <col min="2" max="2" width="25.5703125" style="14" customWidth="1"/>
    <col min="3" max="1025" width="9.140625" style="14" customWidth="1"/>
  </cols>
  <sheetData>
    <row r="1" spans="1:2" ht="20.100000000000001" customHeight="1">
      <c r="A1" s="15" t="s">
        <v>8</v>
      </c>
      <c r="B1" s="16" t="s">
        <v>1280</v>
      </c>
    </row>
    <row r="2" spans="1:2" ht="20.100000000000001" customHeight="1">
      <c r="A2" s="17">
        <v>1</v>
      </c>
      <c r="B2" s="18">
        <v>17</v>
      </c>
    </row>
    <row r="3" spans="1:2" ht="20.100000000000001" customHeight="1">
      <c r="A3" s="19">
        <v>2</v>
      </c>
      <c r="B3" s="20">
        <v>10</v>
      </c>
    </row>
    <row r="4" spans="1:2" ht="20.100000000000001" customHeight="1">
      <c r="A4" s="19">
        <v>3</v>
      </c>
      <c r="B4" s="20">
        <v>8</v>
      </c>
    </row>
    <row r="5" spans="1:2" ht="20.100000000000001" customHeight="1">
      <c r="A5" s="19">
        <v>4</v>
      </c>
      <c r="B5" s="20">
        <v>9</v>
      </c>
    </row>
    <row r="6" spans="1:2" ht="20.100000000000001" customHeight="1">
      <c r="A6" s="19">
        <v>5</v>
      </c>
      <c r="B6" s="20">
        <v>7</v>
      </c>
    </row>
    <row r="7" spans="1:2" ht="20.100000000000001" customHeight="1">
      <c r="A7" s="19">
        <v>6</v>
      </c>
      <c r="B7" s="20">
        <v>5</v>
      </c>
    </row>
    <row r="8" spans="1:2" ht="20.100000000000001" customHeight="1">
      <c r="A8" s="19">
        <v>7</v>
      </c>
      <c r="B8" s="20">
        <v>5</v>
      </c>
    </row>
    <row r="9" spans="1:2" ht="20.100000000000001" customHeight="1">
      <c r="A9" s="19">
        <v>8</v>
      </c>
      <c r="B9" s="20">
        <v>8</v>
      </c>
    </row>
    <row r="10" spans="1:2" ht="20.100000000000001" customHeight="1">
      <c r="A10" s="19">
        <v>9</v>
      </c>
      <c r="B10" s="20">
        <v>5</v>
      </c>
    </row>
    <row r="11" spans="1:2">
      <c r="A11" s="19">
        <v>10</v>
      </c>
      <c r="B11" s="20">
        <v>7</v>
      </c>
    </row>
    <row r="12" spans="1:2">
      <c r="A12" s="19">
        <v>11</v>
      </c>
      <c r="B12" s="20">
        <v>2</v>
      </c>
    </row>
    <row r="13" spans="1:2">
      <c r="A13" s="19">
        <v>12</v>
      </c>
      <c r="B13" s="20">
        <v>3</v>
      </c>
    </row>
    <row r="14" spans="1:2">
      <c r="A14" s="19">
        <v>13</v>
      </c>
      <c r="B14" s="20">
        <v>4</v>
      </c>
    </row>
    <row r="15" spans="1:2">
      <c r="A15" s="19">
        <v>14</v>
      </c>
      <c r="B15" s="20">
        <v>1</v>
      </c>
    </row>
    <row r="16" spans="1:2">
      <c r="A16" s="19">
        <v>15</v>
      </c>
      <c r="B16" s="20">
        <v>3</v>
      </c>
    </row>
    <row r="17" spans="1:2">
      <c r="A17" s="19">
        <v>16</v>
      </c>
      <c r="B17" s="20">
        <v>2</v>
      </c>
    </row>
    <row r="18" spans="1:2">
      <c r="A18" s="19">
        <v>17</v>
      </c>
      <c r="B18" s="20">
        <v>2</v>
      </c>
    </row>
    <row r="19" spans="1:2">
      <c r="A19" s="19">
        <v>23</v>
      </c>
      <c r="B19" s="20">
        <v>2</v>
      </c>
    </row>
    <row r="20" spans="1:2">
      <c r="A20" s="19">
        <v>27</v>
      </c>
      <c r="B20" s="20">
        <v>2</v>
      </c>
    </row>
    <row r="21" spans="1:2">
      <c r="A21" s="19">
        <v>29</v>
      </c>
      <c r="B21" s="20">
        <v>1</v>
      </c>
    </row>
    <row r="22" spans="1:2">
      <c r="A22" s="19">
        <v>30</v>
      </c>
      <c r="B22" s="20">
        <v>1</v>
      </c>
    </row>
    <row r="23" spans="1:2">
      <c r="A23" s="19">
        <v>31</v>
      </c>
      <c r="B23" s="20">
        <v>2</v>
      </c>
    </row>
    <row r="24" spans="1:2" ht="60">
      <c r="A24" s="21" t="s">
        <v>1004</v>
      </c>
      <c r="B24" s="20">
        <v>1</v>
      </c>
    </row>
    <row r="25" spans="1:2" ht="60">
      <c r="A25" s="21" t="s">
        <v>1237</v>
      </c>
      <c r="B25" s="20">
        <v>1</v>
      </c>
    </row>
    <row r="26" spans="1:2" ht="75">
      <c r="A26" s="21" t="s">
        <v>1191</v>
      </c>
      <c r="B26" s="20">
        <v>1</v>
      </c>
    </row>
    <row r="27" spans="1:2" ht="135">
      <c r="A27" s="21" t="s">
        <v>1115</v>
      </c>
      <c r="B27" s="20">
        <v>1</v>
      </c>
    </row>
    <row r="28" spans="1:2" ht="30">
      <c r="A28" s="21" t="s">
        <v>1044</v>
      </c>
      <c r="B28" s="20">
        <v>1</v>
      </c>
    </row>
    <row r="29" spans="1:2" ht="105">
      <c r="A29" s="21" t="s">
        <v>187</v>
      </c>
      <c r="B29" s="20">
        <v>1</v>
      </c>
    </row>
    <row r="30" spans="1:2" ht="105">
      <c r="A30" s="21" t="s">
        <v>1273</v>
      </c>
      <c r="B30" s="20">
        <v>1</v>
      </c>
    </row>
    <row r="31" spans="1:2" ht="30">
      <c r="A31" s="21" t="s">
        <v>1257</v>
      </c>
      <c r="B31" s="20">
        <v>1</v>
      </c>
    </row>
    <row r="32" spans="1:2" ht="30">
      <c r="A32" s="21" t="s">
        <v>530</v>
      </c>
      <c r="B32" s="20">
        <v>1</v>
      </c>
    </row>
    <row r="33" spans="1:2" ht="30">
      <c r="A33" s="21" t="s">
        <v>415</v>
      </c>
      <c r="B33" s="20">
        <v>1</v>
      </c>
    </row>
    <row r="34" spans="1:2" ht="90">
      <c r="A34" s="21" t="s">
        <v>947</v>
      </c>
      <c r="B34" s="20">
        <v>1</v>
      </c>
    </row>
    <row r="35" spans="1:2" ht="30">
      <c r="A35" s="21" t="s">
        <v>1022</v>
      </c>
      <c r="B35" s="20">
        <v>1</v>
      </c>
    </row>
    <row r="36" spans="1:2" ht="135">
      <c r="A36" s="21" t="s">
        <v>576</v>
      </c>
      <c r="B36" s="20">
        <v>1</v>
      </c>
    </row>
    <row r="37" spans="1:2" ht="135">
      <c r="A37" s="21" t="s">
        <v>371</v>
      </c>
      <c r="B37" s="20">
        <v>1</v>
      </c>
    </row>
    <row r="38" spans="1:2" ht="45">
      <c r="A38" s="21" t="s">
        <v>1078</v>
      </c>
      <c r="B38" s="20">
        <v>1</v>
      </c>
    </row>
    <row r="39" spans="1:2" ht="375">
      <c r="A39" s="21" t="s">
        <v>207</v>
      </c>
      <c r="B39" s="20">
        <v>1</v>
      </c>
    </row>
    <row r="40" spans="1:2" ht="45">
      <c r="A40" s="21" t="s">
        <v>20</v>
      </c>
      <c r="B40" s="20">
        <v>1</v>
      </c>
    </row>
    <row r="41" spans="1:2" ht="75">
      <c r="A41" s="21" t="s">
        <v>1135</v>
      </c>
      <c r="B41" s="20">
        <v>1</v>
      </c>
    </row>
    <row r="42" spans="1:2" ht="409.5">
      <c r="A42" s="21" t="s">
        <v>385</v>
      </c>
      <c r="B42" s="20">
        <v>1</v>
      </c>
    </row>
    <row r="43" spans="1:2" ht="75">
      <c r="A43" s="21" t="s">
        <v>341</v>
      </c>
      <c r="B43" s="20">
        <v>1</v>
      </c>
    </row>
    <row r="44" spans="1:2" ht="409.5">
      <c r="A44" s="21" t="s">
        <v>881</v>
      </c>
      <c r="B44" s="20">
        <v>1</v>
      </c>
    </row>
    <row r="45" spans="1:2" ht="45">
      <c r="A45" s="21" t="s">
        <v>242</v>
      </c>
      <c r="B45" s="20">
        <v>1</v>
      </c>
    </row>
    <row r="46" spans="1:2" ht="30">
      <c r="A46" s="21" t="s">
        <v>250</v>
      </c>
      <c r="B46" s="20">
        <v>1</v>
      </c>
    </row>
    <row r="47" spans="1:2" ht="75">
      <c r="A47" s="21" t="s">
        <v>939</v>
      </c>
      <c r="B47" s="20">
        <v>1</v>
      </c>
    </row>
    <row r="48" spans="1:2" ht="30">
      <c r="A48" s="21" t="s">
        <v>1157</v>
      </c>
      <c r="B48" s="20">
        <v>1</v>
      </c>
    </row>
    <row r="49" spans="1:2" ht="135">
      <c r="A49" s="21" t="s">
        <v>962</v>
      </c>
      <c r="B49" s="20">
        <v>1</v>
      </c>
    </row>
    <row r="50" spans="1:2" ht="150">
      <c r="A50" s="21" t="s">
        <v>544</v>
      </c>
      <c r="B50" s="20">
        <v>1</v>
      </c>
    </row>
    <row r="51" spans="1:2" ht="30">
      <c r="A51" s="21" t="s">
        <v>800</v>
      </c>
      <c r="B51" s="20">
        <v>1</v>
      </c>
    </row>
    <row r="52" spans="1:2" ht="409.5">
      <c r="A52" s="21" t="s">
        <v>356</v>
      </c>
      <c r="B52" s="20">
        <v>1</v>
      </c>
    </row>
    <row r="53" spans="1:2" ht="30">
      <c r="A53" s="21" t="s">
        <v>100</v>
      </c>
      <c r="B53" s="20">
        <v>1</v>
      </c>
    </row>
    <row r="54" spans="1:2" ht="75">
      <c r="A54" s="21" t="s">
        <v>969</v>
      </c>
      <c r="B54" s="20">
        <v>1</v>
      </c>
    </row>
    <row r="55" spans="1:2" ht="30">
      <c r="A55" s="21" t="s">
        <v>1127</v>
      </c>
      <c r="B55" s="20">
        <v>1</v>
      </c>
    </row>
    <row r="56" spans="1:2" ht="45">
      <c r="A56" s="21" t="s">
        <v>1064</v>
      </c>
      <c r="B56" s="20">
        <v>1</v>
      </c>
    </row>
    <row r="57" spans="1:2" ht="30">
      <c r="A57" s="21" t="s">
        <v>171</v>
      </c>
      <c r="B57" s="20">
        <v>1</v>
      </c>
    </row>
    <row r="58" spans="1:2" ht="60">
      <c r="A58" s="21" t="s">
        <v>1229</v>
      </c>
      <c r="B58" s="20">
        <v>1</v>
      </c>
    </row>
    <row r="59" spans="1:2" ht="75">
      <c r="A59" s="21" t="s">
        <v>221</v>
      </c>
      <c r="B59" s="20">
        <v>1</v>
      </c>
    </row>
    <row r="60" spans="1:2" ht="30">
      <c r="A60" s="21" t="s">
        <v>646</v>
      </c>
      <c r="B60" s="20">
        <v>2</v>
      </c>
    </row>
    <row r="61" spans="1:2" ht="45">
      <c r="A61" s="21" t="s">
        <v>348</v>
      </c>
      <c r="B61" s="20">
        <v>1</v>
      </c>
    </row>
    <row r="62" spans="1:2" ht="75">
      <c r="A62" s="21" t="s">
        <v>556</v>
      </c>
      <c r="B62" s="20">
        <v>1</v>
      </c>
    </row>
    <row r="63" spans="1:2" ht="90">
      <c r="A63" s="21" t="s">
        <v>393</v>
      </c>
      <c r="B63" s="20">
        <v>1</v>
      </c>
    </row>
    <row r="64" spans="1:2" ht="409.5">
      <c r="A64" s="21" t="s">
        <v>792</v>
      </c>
      <c r="B64" s="20">
        <v>1</v>
      </c>
    </row>
    <row r="65" spans="1:2" ht="45">
      <c r="A65" s="21" t="s">
        <v>471</v>
      </c>
      <c r="B65" s="20">
        <v>1</v>
      </c>
    </row>
    <row r="66" spans="1:2" ht="409.5">
      <c r="A66" s="21" t="s">
        <v>1268</v>
      </c>
      <c r="B66" s="20">
        <v>1</v>
      </c>
    </row>
    <row r="67" spans="1:2" ht="45">
      <c r="A67" s="21" t="s">
        <v>1183</v>
      </c>
      <c r="B67" s="20">
        <v>1</v>
      </c>
    </row>
    <row r="68" spans="1:2" ht="90">
      <c r="A68" s="21" t="s">
        <v>364</v>
      </c>
      <c r="B68" s="20">
        <v>1</v>
      </c>
    </row>
    <row r="69" spans="1:2" ht="90">
      <c r="A69" s="21" t="s">
        <v>668</v>
      </c>
      <c r="B69" s="20">
        <v>1</v>
      </c>
    </row>
    <row r="70" spans="1:2" ht="135">
      <c r="A70" s="21" t="s">
        <v>570</v>
      </c>
      <c r="B70" s="20">
        <v>1</v>
      </c>
    </row>
    <row r="71" spans="1:2" ht="75">
      <c r="A71" s="21" t="s">
        <v>955</v>
      </c>
      <c r="B71" s="20">
        <v>1</v>
      </c>
    </row>
    <row r="72" spans="1:2" ht="165">
      <c r="A72" s="21" t="s">
        <v>1203</v>
      </c>
      <c r="B72" s="20">
        <v>1</v>
      </c>
    </row>
    <row r="73" spans="1:2" ht="60">
      <c r="A73" s="21" t="s">
        <v>537</v>
      </c>
      <c r="B73" s="20">
        <v>1</v>
      </c>
    </row>
    <row r="74" spans="1:2" ht="165">
      <c r="A74" s="21" t="s">
        <v>825</v>
      </c>
      <c r="B74" s="20">
        <v>1</v>
      </c>
    </row>
    <row r="75" spans="1:2" ht="30">
      <c r="A75" s="21" t="s">
        <v>563</v>
      </c>
      <c r="B75" s="20">
        <v>1</v>
      </c>
    </row>
    <row r="76" spans="1:2" ht="30">
      <c r="A76" s="21" t="s">
        <v>866</v>
      </c>
      <c r="B76" s="20">
        <v>1</v>
      </c>
    </row>
    <row r="77" spans="1:2" ht="45">
      <c r="A77" s="21" t="s">
        <v>496</v>
      </c>
      <c r="B77" s="20">
        <v>1</v>
      </c>
    </row>
    <row r="78" spans="1:2" ht="30">
      <c r="A78" s="21" t="s">
        <v>784</v>
      </c>
      <c r="B78" s="20">
        <v>1</v>
      </c>
    </row>
    <row r="79" spans="1:2" ht="75">
      <c r="A79" s="21" t="s">
        <v>378</v>
      </c>
      <c r="B79" s="20">
        <v>1</v>
      </c>
    </row>
    <row r="80" spans="1:2" ht="60">
      <c r="A80" s="21" t="s">
        <v>464</v>
      </c>
      <c r="B80" s="20">
        <v>1</v>
      </c>
    </row>
    <row r="81" spans="1:2" ht="45">
      <c r="A81" s="21" t="s">
        <v>990</v>
      </c>
      <c r="B81" s="20">
        <v>1</v>
      </c>
    </row>
    <row r="82" spans="1:2" ht="30">
      <c r="A82" s="21" t="s">
        <v>179</v>
      </c>
      <c r="B82" s="20">
        <v>1</v>
      </c>
    </row>
    <row r="83" spans="1:2" ht="135">
      <c r="A83" s="21" t="s">
        <v>1278</v>
      </c>
      <c r="B83" s="20">
        <v>1</v>
      </c>
    </row>
    <row r="84" spans="1:2" ht="75">
      <c r="A84" s="21" t="s">
        <v>65</v>
      </c>
      <c r="B84" s="20">
        <v>1</v>
      </c>
    </row>
    <row r="85" spans="1:2" ht="30">
      <c r="A85" s="21" t="s">
        <v>484</v>
      </c>
      <c r="B85" s="20">
        <v>1</v>
      </c>
    </row>
    <row r="86" spans="1:2">
      <c r="A86" s="19" t="s">
        <v>50</v>
      </c>
      <c r="B86" s="20">
        <v>20</v>
      </c>
    </row>
    <row r="87" spans="1:2" ht="30">
      <c r="A87" s="21" t="s">
        <v>660</v>
      </c>
      <c r="B87" s="20">
        <v>1</v>
      </c>
    </row>
    <row r="88" spans="1:2" ht="120">
      <c r="A88" s="21" t="s">
        <v>873</v>
      </c>
      <c r="B88" s="20">
        <v>1</v>
      </c>
    </row>
    <row r="89" spans="1:2" ht="105">
      <c r="A89" s="21" t="s">
        <v>1216</v>
      </c>
      <c r="B89" s="20">
        <v>1</v>
      </c>
    </row>
    <row r="90" spans="1:2" ht="120">
      <c r="A90" s="21" t="s">
        <v>1143</v>
      </c>
      <c r="B90" s="20">
        <v>1</v>
      </c>
    </row>
    <row r="91" spans="1:2">
      <c r="A91" s="19" t="s">
        <v>1281</v>
      </c>
      <c r="B91" s="22">
        <v>7</v>
      </c>
    </row>
    <row r="92" spans="1:2">
      <c r="A92" s="23" t="s">
        <v>1282</v>
      </c>
      <c r="B92" s="24">
        <v>200</v>
      </c>
    </row>
  </sheetData>
  <pageMargins left="0.51180555555555496" right="0.51180555555555496" top="1.1812499999999999" bottom="1.1812499999999999"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dimension ref="A3:AMK117"/>
  <sheetViews>
    <sheetView zoomScale="80" zoomScaleNormal="80" workbookViewId="0">
      <selection activeCellId="1" sqref="K10:K12 A1"/>
    </sheetView>
  </sheetViews>
  <sheetFormatPr defaultRowHeight="15"/>
  <cols>
    <col min="1" max="1" width="19" style="14" customWidth="1"/>
    <col min="2" max="2" width="12.5703125" style="14" customWidth="1"/>
    <col min="3" max="1025" width="9.140625" style="14" customWidth="1"/>
  </cols>
  <sheetData>
    <row r="3" spans="1:2">
      <c r="A3" s="15" t="s">
        <v>0</v>
      </c>
      <c r="B3" s="16" t="s">
        <v>1283</v>
      </c>
    </row>
    <row r="4" spans="1:2">
      <c r="A4" s="17">
        <v>1</v>
      </c>
      <c r="B4" s="18">
        <v>1</v>
      </c>
    </row>
    <row r="5" spans="1:2">
      <c r="A5" s="19">
        <v>2</v>
      </c>
      <c r="B5" s="20">
        <v>1</v>
      </c>
    </row>
    <row r="6" spans="1:2">
      <c r="A6" s="19">
        <v>3</v>
      </c>
      <c r="B6" s="20">
        <v>1</v>
      </c>
    </row>
    <row r="7" spans="1:2">
      <c r="A7" s="19">
        <v>5</v>
      </c>
      <c r="B7" s="20">
        <v>1</v>
      </c>
    </row>
    <row r="8" spans="1:2">
      <c r="A8" s="19">
        <v>6</v>
      </c>
      <c r="B8" s="20">
        <v>1</v>
      </c>
    </row>
    <row r="9" spans="1:2">
      <c r="A9" s="19">
        <v>7</v>
      </c>
      <c r="B9" s="20">
        <v>1</v>
      </c>
    </row>
    <row r="10" spans="1:2">
      <c r="A10" s="19">
        <v>9</v>
      </c>
      <c r="B10" s="20">
        <v>1</v>
      </c>
    </row>
    <row r="11" spans="1:2">
      <c r="A11" s="19">
        <v>10</v>
      </c>
      <c r="B11" s="20">
        <v>1</v>
      </c>
    </row>
    <row r="12" spans="1:2">
      <c r="A12" s="19">
        <v>11</v>
      </c>
      <c r="B12" s="20">
        <v>1</v>
      </c>
    </row>
    <row r="13" spans="1:2">
      <c r="A13" s="19">
        <v>12</v>
      </c>
      <c r="B13" s="20">
        <v>1</v>
      </c>
    </row>
    <row r="14" spans="1:2">
      <c r="A14" s="19">
        <v>13</v>
      </c>
      <c r="B14" s="20">
        <v>1</v>
      </c>
    </row>
    <row r="15" spans="1:2">
      <c r="A15" s="19">
        <v>14</v>
      </c>
      <c r="B15" s="20">
        <v>1</v>
      </c>
    </row>
    <row r="16" spans="1:2">
      <c r="A16" s="19">
        <v>15</v>
      </c>
      <c r="B16" s="20">
        <v>1</v>
      </c>
    </row>
    <row r="17" spans="1:2">
      <c r="A17" s="19">
        <v>16</v>
      </c>
      <c r="B17" s="20">
        <v>1</v>
      </c>
    </row>
    <row r="18" spans="1:2">
      <c r="A18" s="19">
        <v>17</v>
      </c>
      <c r="B18" s="20">
        <v>1</v>
      </c>
    </row>
    <row r="19" spans="1:2">
      <c r="A19" s="19">
        <v>18</v>
      </c>
      <c r="B19" s="20">
        <v>1</v>
      </c>
    </row>
    <row r="20" spans="1:2">
      <c r="A20" s="19">
        <v>19</v>
      </c>
      <c r="B20" s="20">
        <v>1</v>
      </c>
    </row>
    <row r="21" spans="1:2">
      <c r="A21" s="19">
        <v>20</v>
      </c>
      <c r="B21" s="20">
        <v>1</v>
      </c>
    </row>
    <row r="22" spans="1:2">
      <c r="A22" s="19">
        <v>21</v>
      </c>
      <c r="B22" s="20">
        <v>1</v>
      </c>
    </row>
    <row r="23" spans="1:2">
      <c r="A23" s="19">
        <v>22</v>
      </c>
      <c r="B23" s="20">
        <v>1</v>
      </c>
    </row>
    <row r="24" spans="1:2">
      <c r="A24" s="19">
        <v>23</v>
      </c>
      <c r="B24" s="20">
        <v>1</v>
      </c>
    </row>
    <row r="25" spans="1:2">
      <c r="A25" s="19">
        <v>24</v>
      </c>
      <c r="B25" s="20">
        <v>1</v>
      </c>
    </row>
    <row r="26" spans="1:2">
      <c r="A26" s="19">
        <v>25</v>
      </c>
      <c r="B26" s="20">
        <v>1</v>
      </c>
    </row>
    <row r="27" spans="1:2">
      <c r="A27" s="19">
        <v>26</v>
      </c>
      <c r="B27" s="20">
        <v>1</v>
      </c>
    </row>
    <row r="28" spans="1:2">
      <c r="A28" s="19">
        <v>27</v>
      </c>
      <c r="B28" s="20">
        <v>1</v>
      </c>
    </row>
    <row r="29" spans="1:2">
      <c r="A29" s="19">
        <v>29</v>
      </c>
      <c r="B29" s="20">
        <v>1</v>
      </c>
    </row>
    <row r="30" spans="1:2">
      <c r="A30" s="19">
        <v>30</v>
      </c>
      <c r="B30" s="20">
        <v>1</v>
      </c>
    </row>
    <row r="31" spans="1:2">
      <c r="A31" s="19">
        <v>31</v>
      </c>
      <c r="B31" s="20">
        <v>1</v>
      </c>
    </row>
    <row r="32" spans="1:2">
      <c r="A32" s="19">
        <v>32</v>
      </c>
      <c r="B32" s="20">
        <v>1</v>
      </c>
    </row>
    <row r="33" spans="1:2">
      <c r="A33" s="19">
        <v>33</v>
      </c>
      <c r="B33" s="20">
        <v>1</v>
      </c>
    </row>
    <row r="34" spans="1:2">
      <c r="A34" s="19">
        <v>35</v>
      </c>
      <c r="B34" s="20">
        <v>1</v>
      </c>
    </row>
    <row r="35" spans="1:2">
      <c r="A35" s="19">
        <v>36</v>
      </c>
      <c r="B35" s="20">
        <v>1</v>
      </c>
    </row>
    <row r="36" spans="1:2">
      <c r="A36" s="19">
        <v>37</v>
      </c>
      <c r="B36" s="20">
        <v>1</v>
      </c>
    </row>
    <row r="37" spans="1:2">
      <c r="A37" s="19">
        <v>38</v>
      </c>
      <c r="B37" s="20">
        <v>1</v>
      </c>
    </row>
    <row r="38" spans="1:2">
      <c r="A38" s="19">
        <v>39</v>
      </c>
      <c r="B38" s="20">
        <v>1</v>
      </c>
    </row>
    <row r="39" spans="1:2">
      <c r="A39" s="19">
        <v>40</v>
      </c>
      <c r="B39" s="20">
        <v>1</v>
      </c>
    </row>
    <row r="40" spans="1:2">
      <c r="A40" s="19">
        <v>41</v>
      </c>
      <c r="B40" s="20">
        <v>1</v>
      </c>
    </row>
    <row r="41" spans="1:2">
      <c r="A41" s="19">
        <v>42</v>
      </c>
      <c r="B41" s="20">
        <v>1</v>
      </c>
    </row>
    <row r="42" spans="1:2">
      <c r="A42" s="19">
        <v>43</v>
      </c>
      <c r="B42" s="20">
        <v>1</v>
      </c>
    </row>
    <row r="43" spans="1:2">
      <c r="A43" s="19">
        <v>44</v>
      </c>
      <c r="B43" s="20">
        <v>1</v>
      </c>
    </row>
    <row r="44" spans="1:2">
      <c r="A44" s="19">
        <v>45</v>
      </c>
      <c r="B44" s="20">
        <v>1</v>
      </c>
    </row>
    <row r="45" spans="1:2">
      <c r="A45" s="19">
        <v>46</v>
      </c>
      <c r="B45" s="20">
        <v>1</v>
      </c>
    </row>
    <row r="46" spans="1:2">
      <c r="A46" s="19">
        <v>47</v>
      </c>
      <c r="B46" s="20">
        <v>1</v>
      </c>
    </row>
    <row r="47" spans="1:2">
      <c r="A47" s="19">
        <v>48</v>
      </c>
      <c r="B47" s="20">
        <v>1</v>
      </c>
    </row>
    <row r="48" spans="1:2">
      <c r="A48" s="19">
        <v>49</v>
      </c>
      <c r="B48" s="20">
        <v>1</v>
      </c>
    </row>
    <row r="49" spans="1:2">
      <c r="A49" s="19">
        <v>50</v>
      </c>
      <c r="B49" s="20">
        <v>1</v>
      </c>
    </row>
    <row r="50" spans="1:2">
      <c r="A50" s="19">
        <v>51</v>
      </c>
      <c r="B50" s="20">
        <v>1</v>
      </c>
    </row>
    <row r="51" spans="1:2">
      <c r="A51" s="19">
        <v>52</v>
      </c>
      <c r="B51" s="20">
        <v>1</v>
      </c>
    </row>
    <row r="52" spans="1:2">
      <c r="A52" s="19">
        <v>53</v>
      </c>
      <c r="B52" s="20">
        <v>1</v>
      </c>
    </row>
    <row r="53" spans="1:2">
      <c r="A53" s="19">
        <v>54</v>
      </c>
      <c r="B53" s="20">
        <v>1</v>
      </c>
    </row>
    <row r="54" spans="1:2">
      <c r="A54" s="19">
        <v>56</v>
      </c>
      <c r="B54" s="20">
        <v>1</v>
      </c>
    </row>
    <row r="55" spans="1:2">
      <c r="A55" s="19">
        <v>58</v>
      </c>
      <c r="B55" s="20">
        <v>1</v>
      </c>
    </row>
    <row r="56" spans="1:2">
      <c r="A56" s="19">
        <v>59</v>
      </c>
      <c r="B56" s="20">
        <v>1</v>
      </c>
    </row>
    <row r="57" spans="1:2">
      <c r="A57" s="19">
        <v>60</v>
      </c>
      <c r="B57" s="20">
        <v>1</v>
      </c>
    </row>
    <row r="58" spans="1:2">
      <c r="A58" s="19">
        <v>61</v>
      </c>
      <c r="B58" s="20">
        <v>1</v>
      </c>
    </row>
    <row r="59" spans="1:2">
      <c r="A59" s="19">
        <v>62</v>
      </c>
      <c r="B59" s="20">
        <v>1</v>
      </c>
    </row>
    <row r="60" spans="1:2">
      <c r="A60" s="19">
        <v>63</v>
      </c>
      <c r="B60" s="20">
        <v>1</v>
      </c>
    </row>
    <row r="61" spans="1:2">
      <c r="A61" s="19">
        <v>64</v>
      </c>
      <c r="B61" s="20">
        <v>1</v>
      </c>
    </row>
    <row r="62" spans="1:2">
      <c r="A62" s="19">
        <v>65</v>
      </c>
      <c r="B62" s="20">
        <v>1</v>
      </c>
    </row>
    <row r="63" spans="1:2">
      <c r="A63" s="19">
        <v>66</v>
      </c>
      <c r="B63" s="20">
        <v>1</v>
      </c>
    </row>
    <row r="64" spans="1:2">
      <c r="A64" s="19">
        <v>67</v>
      </c>
      <c r="B64" s="20">
        <v>1</v>
      </c>
    </row>
    <row r="65" spans="1:2">
      <c r="A65" s="19">
        <v>68</v>
      </c>
      <c r="B65" s="20">
        <v>1</v>
      </c>
    </row>
    <row r="66" spans="1:2">
      <c r="A66" s="19">
        <v>69</v>
      </c>
      <c r="B66" s="20">
        <v>1</v>
      </c>
    </row>
    <row r="67" spans="1:2">
      <c r="A67" s="19">
        <v>70</v>
      </c>
      <c r="B67" s="20">
        <v>1</v>
      </c>
    </row>
    <row r="68" spans="1:2">
      <c r="A68" s="19">
        <v>71</v>
      </c>
      <c r="B68" s="20">
        <v>1</v>
      </c>
    </row>
    <row r="69" spans="1:2">
      <c r="A69" s="19">
        <v>73</v>
      </c>
      <c r="B69" s="20">
        <v>1</v>
      </c>
    </row>
    <row r="70" spans="1:2">
      <c r="A70" s="19">
        <v>74</v>
      </c>
      <c r="B70" s="20">
        <v>1</v>
      </c>
    </row>
    <row r="71" spans="1:2">
      <c r="A71" s="19">
        <v>75</v>
      </c>
      <c r="B71" s="20">
        <v>1</v>
      </c>
    </row>
    <row r="72" spans="1:2">
      <c r="A72" s="19">
        <v>76</v>
      </c>
      <c r="B72" s="20">
        <v>1</v>
      </c>
    </row>
    <row r="73" spans="1:2">
      <c r="A73" s="19">
        <v>77</v>
      </c>
      <c r="B73" s="20">
        <v>1</v>
      </c>
    </row>
    <row r="74" spans="1:2">
      <c r="A74" s="19">
        <v>78</v>
      </c>
      <c r="B74" s="20">
        <v>1</v>
      </c>
    </row>
    <row r="75" spans="1:2">
      <c r="A75" s="19">
        <v>79</v>
      </c>
      <c r="B75" s="20">
        <v>1</v>
      </c>
    </row>
    <row r="76" spans="1:2">
      <c r="A76" s="19">
        <v>82</v>
      </c>
      <c r="B76" s="20">
        <v>1</v>
      </c>
    </row>
    <row r="77" spans="1:2">
      <c r="A77" s="19">
        <v>83</v>
      </c>
      <c r="B77" s="20">
        <v>1</v>
      </c>
    </row>
    <row r="78" spans="1:2">
      <c r="A78" s="19">
        <v>84</v>
      </c>
      <c r="B78" s="20">
        <v>1</v>
      </c>
    </row>
    <row r="79" spans="1:2">
      <c r="A79" s="19">
        <v>85</v>
      </c>
      <c r="B79" s="20">
        <v>1</v>
      </c>
    </row>
    <row r="80" spans="1:2">
      <c r="A80" s="19">
        <v>86</v>
      </c>
      <c r="B80" s="20">
        <v>1</v>
      </c>
    </row>
    <row r="81" spans="1:2">
      <c r="A81" s="19">
        <v>87</v>
      </c>
      <c r="B81" s="20">
        <v>1</v>
      </c>
    </row>
    <row r="82" spans="1:2">
      <c r="A82" s="19">
        <v>88</v>
      </c>
      <c r="B82" s="20">
        <v>1</v>
      </c>
    </row>
    <row r="83" spans="1:2">
      <c r="A83" s="19">
        <v>90</v>
      </c>
      <c r="B83" s="20">
        <v>1</v>
      </c>
    </row>
    <row r="84" spans="1:2">
      <c r="A84" s="19">
        <v>92</v>
      </c>
      <c r="B84" s="20">
        <v>1</v>
      </c>
    </row>
    <row r="85" spans="1:2">
      <c r="A85" s="19">
        <v>93</v>
      </c>
      <c r="B85" s="20">
        <v>1</v>
      </c>
    </row>
    <row r="86" spans="1:2">
      <c r="A86" s="19">
        <v>94</v>
      </c>
      <c r="B86" s="20">
        <v>1</v>
      </c>
    </row>
    <row r="87" spans="1:2">
      <c r="A87" s="19">
        <v>95</v>
      </c>
      <c r="B87" s="20">
        <v>1</v>
      </c>
    </row>
    <row r="88" spans="1:2">
      <c r="A88" s="19">
        <v>96</v>
      </c>
      <c r="B88" s="20">
        <v>1</v>
      </c>
    </row>
    <row r="89" spans="1:2">
      <c r="A89" s="19">
        <v>98</v>
      </c>
      <c r="B89" s="20">
        <v>1</v>
      </c>
    </row>
    <row r="90" spans="1:2">
      <c r="A90" s="19">
        <v>101</v>
      </c>
      <c r="B90" s="20">
        <v>1</v>
      </c>
    </row>
    <row r="91" spans="1:2">
      <c r="A91" s="19">
        <v>102</v>
      </c>
      <c r="B91" s="20">
        <v>1</v>
      </c>
    </row>
    <row r="92" spans="1:2">
      <c r="A92" s="19">
        <v>103</v>
      </c>
      <c r="B92" s="20">
        <v>1</v>
      </c>
    </row>
    <row r="93" spans="1:2">
      <c r="A93" s="19">
        <v>104</v>
      </c>
      <c r="B93" s="20">
        <v>1</v>
      </c>
    </row>
    <row r="94" spans="1:2">
      <c r="A94" s="19">
        <v>105</v>
      </c>
      <c r="B94" s="20">
        <v>1</v>
      </c>
    </row>
    <row r="95" spans="1:2">
      <c r="A95" s="19">
        <v>106</v>
      </c>
      <c r="B95" s="20">
        <v>1</v>
      </c>
    </row>
    <row r="96" spans="1:2">
      <c r="A96" s="19">
        <v>107</v>
      </c>
      <c r="B96" s="20">
        <v>1</v>
      </c>
    </row>
    <row r="97" spans="1:2">
      <c r="A97" s="19">
        <v>108</v>
      </c>
      <c r="B97" s="20">
        <v>1</v>
      </c>
    </row>
    <row r="98" spans="1:2">
      <c r="A98" s="19">
        <v>109</v>
      </c>
      <c r="B98" s="20">
        <v>1</v>
      </c>
    </row>
    <row r="99" spans="1:2">
      <c r="A99" s="19">
        <v>110</v>
      </c>
      <c r="B99" s="20">
        <v>1</v>
      </c>
    </row>
    <row r="100" spans="1:2">
      <c r="A100" s="19">
        <v>111</v>
      </c>
      <c r="B100" s="20">
        <v>1</v>
      </c>
    </row>
    <row r="101" spans="1:2">
      <c r="A101" s="19">
        <v>112</v>
      </c>
      <c r="B101" s="20">
        <v>1</v>
      </c>
    </row>
    <row r="102" spans="1:2">
      <c r="A102" s="19">
        <v>113</v>
      </c>
      <c r="B102" s="20">
        <v>1</v>
      </c>
    </row>
    <row r="103" spans="1:2">
      <c r="A103" s="19">
        <v>114</v>
      </c>
      <c r="B103" s="20">
        <v>1</v>
      </c>
    </row>
    <row r="104" spans="1:2">
      <c r="A104" s="19">
        <v>115</v>
      </c>
      <c r="B104" s="20">
        <v>1</v>
      </c>
    </row>
    <row r="105" spans="1:2">
      <c r="A105" s="19">
        <v>116</v>
      </c>
      <c r="B105" s="20">
        <v>1</v>
      </c>
    </row>
    <row r="106" spans="1:2">
      <c r="A106" s="19">
        <v>117</v>
      </c>
      <c r="B106" s="20">
        <v>1</v>
      </c>
    </row>
    <row r="107" spans="1:2">
      <c r="A107" s="19">
        <v>118</v>
      </c>
      <c r="B107" s="20">
        <v>1</v>
      </c>
    </row>
    <row r="108" spans="1:2">
      <c r="A108" s="19">
        <v>119</v>
      </c>
      <c r="B108" s="20">
        <v>1</v>
      </c>
    </row>
    <row r="109" spans="1:2">
      <c r="A109" s="19">
        <v>120</v>
      </c>
      <c r="B109" s="20">
        <v>1</v>
      </c>
    </row>
    <row r="110" spans="1:2">
      <c r="A110" s="19">
        <v>121</v>
      </c>
      <c r="B110" s="20">
        <v>1</v>
      </c>
    </row>
    <row r="111" spans="1:2">
      <c r="A111" s="19">
        <v>122</v>
      </c>
      <c r="B111" s="20">
        <v>1</v>
      </c>
    </row>
    <row r="112" spans="1:2">
      <c r="A112" s="19">
        <v>123</v>
      </c>
      <c r="B112" s="20">
        <v>1</v>
      </c>
    </row>
    <row r="113" spans="1:2">
      <c r="A113" s="19">
        <v>124</v>
      </c>
      <c r="B113" s="20">
        <v>1</v>
      </c>
    </row>
    <row r="114" spans="1:2">
      <c r="A114" s="19">
        <v>125</v>
      </c>
      <c r="B114" s="20">
        <v>1</v>
      </c>
    </row>
    <row r="115" spans="1:2">
      <c r="A115" s="19">
        <v>126</v>
      </c>
      <c r="B115" s="20">
        <v>1</v>
      </c>
    </row>
    <row r="116" spans="1:2">
      <c r="A116" s="19">
        <v>127</v>
      </c>
      <c r="B116" s="22">
        <v>1</v>
      </c>
    </row>
    <row r="117" spans="1:2">
      <c r="A117" s="23" t="s">
        <v>1282</v>
      </c>
      <c r="B117" s="24">
        <v>113</v>
      </c>
    </row>
  </sheetData>
  <pageMargins left="0.51180555555555496" right="0.51180555555555496" top="1.1812499999999999" bottom="1.1812499999999999" header="0.51180555555555496" footer="0.51180555555555496"/>
  <pageSetup paperSize="9" firstPageNumber="0" orientation="portrait" horizontalDpi="300" verticalDpi="300"/>
  <drawing r:id="rId2"/>
</worksheet>
</file>

<file path=xl/worksheets/sheet4.xml><?xml version="1.0" encoding="utf-8"?>
<worksheet xmlns="http://schemas.openxmlformats.org/spreadsheetml/2006/main" xmlns:r="http://schemas.openxmlformats.org/officeDocument/2006/relationships">
  <dimension ref="A1:AMN131"/>
  <sheetViews>
    <sheetView tabSelected="1" zoomScale="80" zoomScaleNormal="80" workbookViewId="0">
      <selection activeCell="A2" sqref="A2:D2"/>
    </sheetView>
  </sheetViews>
  <sheetFormatPr defaultRowHeight="15"/>
  <cols>
    <col min="1" max="1" width="15" style="25" customWidth="1"/>
    <col min="2" max="2" width="5.140625" style="26" customWidth="1"/>
    <col min="3" max="3" width="12.7109375" style="27" customWidth="1"/>
    <col min="4" max="4" width="83.85546875" style="28" customWidth="1"/>
    <col min="5" max="5" width="16.7109375" style="28" hidden="1" customWidth="1"/>
    <col min="6" max="6" width="15" style="28" hidden="1" customWidth="1"/>
    <col min="7" max="7" width="13.28515625" style="28" hidden="1" customWidth="1"/>
    <col min="8" max="8" width="19.42578125" style="28" hidden="1" customWidth="1"/>
    <col min="9" max="9" width="24.42578125" style="28" hidden="1" customWidth="1"/>
    <col min="10" max="10" width="59" style="28" hidden="1" customWidth="1"/>
    <col min="11" max="13" width="8.140625" style="25" customWidth="1"/>
    <col min="14" max="14" width="13.28515625" style="25" customWidth="1"/>
    <col min="15" max="15" width="12.140625" style="25" customWidth="1"/>
    <col min="16" max="18" width="15.140625" style="25" customWidth="1"/>
    <col min="19" max="19" width="5.5703125" style="26" customWidth="1"/>
    <col min="20" max="20" width="39.28515625" style="26" customWidth="1"/>
    <col min="21" max="21" width="5.7109375" style="26" customWidth="1"/>
    <col min="22" max="22" width="39.42578125" style="26" customWidth="1"/>
    <col min="23" max="23" width="8.42578125" customWidth="1"/>
    <col min="24" max="24" width="8.5703125" customWidth="1"/>
    <col min="25" max="25" width="8.28515625" customWidth="1"/>
    <col min="26" max="26" width="14.7109375" customWidth="1"/>
    <col min="27" max="27" width="12.85546875" customWidth="1"/>
    <col min="28" max="1028" width="9.7109375" style="25" customWidth="1"/>
  </cols>
  <sheetData>
    <row r="1" spans="1:1028" s="25" customFormat="1" ht="27.2" customHeight="1">
      <c r="B1" s="173" t="s">
        <v>1284</v>
      </c>
      <c r="C1" s="173"/>
      <c r="D1" s="173"/>
      <c r="E1" s="173"/>
      <c r="F1" s="173"/>
      <c r="G1" s="173"/>
      <c r="H1" s="173"/>
      <c r="I1" s="173"/>
      <c r="J1" s="173"/>
      <c r="K1" s="173"/>
      <c r="L1" s="173"/>
      <c r="M1" s="173"/>
      <c r="N1" s="173"/>
      <c r="O1" s="173"/>
      <c r="P1" s="173"/>
      <c r="Q1" s="173"/>
      <c r="R1" s="173"/>
      <c r="S1" s="173"/>
      <c r="T1" s="173"/>
      <c r="U1" s="29"/>
      <c r="V1" s="29"/>
    </row>
    <row r="2" spans="1:1028" s="26" customFormat="1" ht="30" customHeight="1">
      <c r="A2" s="174" t="s">
        <v>1285</v>
      </c>
      <c r="B2" s="174"/>
      <c r="C2" s="174"/>
      <c r="D2" s="174"/>
      <c r="E2" s="175"/>
      <c r="F2" s="175"/>
      <c r="G2" s="175"/>
      <c r="H2" s="175"/>
      <c r="I2" s="175"/>
      <c r="J2" s="135"/>
      <c r="K2" s="176" t="s">
        <v>1286</v>
      </c>
      <c r="L2" s="177"/>
      <c r="M2" s="178"/>
      <c r="N2" s="179" t="s">
        <v>1287</v>
      </c>
      <c r="O2" s="180" t="s">
        <v>1288</v>
      </c>
      <c r="P2" s="181" t="s">
        <v>1289</v>
      </c>
      <c r="Q2" s="182"/>
      <c r="R2" s="125"/>
      <c r="S2" s="172" t="s">
        <v>1290</v>
      </c>
      <c r="T2" s="172"/>
      <c r="U2" s="172" t="s">
        <v>1291</v>
      </c>
      <c r="V2" s="172"/>
    </row>
    <row r="3" spans="1:1028" s="26" customFormat="1" ht="48">
      <c r="A3" s="31" t="s">
        <v>1292</v>
      </c>
      <c r="B3" s="31" t="s">
        <v>0</v>
      </c>
      <c r="C3" s="32" t="s">
        <v>1</v>
      </c>
      <c r="D3" s="31" t="s">
        <v>1293</v>
      </c>
      <c r="E3" s="33" t="s">
        <v>1294</v>
      </c>
      <c r="F3" s="33" t="s">
        <v>1295</v>
      </c>
      <c r="G3" s="33" t="s">
        <v>1296</v>
      </c>
      <c r="H3" s="33" t="s">
        <v>1297</v>
      </c>
      <c r="I3" s="33" t="s">
        <v>1298</v>
      </c>
      <c r="J3" s="31" t="s">
        <v>1551</v>
      </c>
      <c r="K3" s="34">
        <v>2018</v>
      </c>
      <c r="L3" s="34">
        <v>2019</v>
      </c>
      <c r="M3" s="34">
        <v>2020</v>
      </c>
      <c r="N3" s="179"/>
      <c r="O3" s="180"/>
      <c r="P3" s="35">
        <v>43434</v>
      </c>
      <c r="Q3" s="35">
        <v>43617</v>
      </c>
      <c r="R3" s="126">
        <v>43739</v>
      </c>
      <c r="S3" s="30" t="s">
        <v>0</v>
      </c>
      <c r="T3" s="30" t="s">
        <v>1299</v>
      </c>
      <c r="U3" s="30" t="s">
        <v>0</v>
      </c>
      <c r="V3" s="30" t="s">
        <v>1300</v>
      </c>
    </row>
    <row r="4" spans="1:1028" ht="25.5">
      <c r="A4" s="36">
        <v>1</v>
      </c>
      <c r="B4" s="37">
        <v>96</v>
      </c>
      <c r="C4" s="38" t="s">
        <v>13</v>
      </c>
      <c r="D4" s="152" t="s">
        <v>1301</v>
      </c>
      <c r="E4" s="40"/>
      <c r="F4" s="40"/>
      <c r="G4" s="40"/>
      <c r="H4" s="40"/>
      <c r="I4" s="40"/>
      <c r="J4" s="39"/>
      <c r="K4" s="41">
        <v>1</v>
      </c>
      <c r="L4" s="41">
        <v>1</v>
      </c>
      <c r="M4" s="41">
        <v>1</v>
      </c>
      <c r="N4" s="42" t="s">
        <v>1302</v>
      </c>
      <c r="O4" s="42" t="s">
        <v>1303</v>
      </c>
      <c r="P4" s="43"/>
      <c r="Q4" s="43">
        <v>1</v>
      </c>
      <c r="R4" s="127"/>
      <c r="S4" s="44" t="s">
        <v>1304</v>
      </c>
      <c r="T4" s="44" t="s">
        <v>1305</v>
      </c>
      <c r="U4" s="44" t="s">
        <v>1306</v>
      </c>
      <c r="V4" s="44" t="s">
        <v>1307</v>
      </c>
    </row>
    <row r="5" spans="1:1028" ht="38.25">
      <c r="A5" s="36">
        <v>2</v>
      </c>
      <c r="B5" s="37">
        <v>85</v>
      </c>
      <c r="C5" s="38" t="s">
        <v>913</v>
      </c>
      <c r="D5" s="152" t="s">
        <v>1308</v>
      </c>
      <c r="E5" s="45">
        <v>4084</v>
      </c>
      <c r="F5" s="45" t="s">
        <v>1309</v>
      </c>
      <c r="G5" s="45" t="s">
        <v>1310</v>
      </c>
      <c r="H5" s="46">
        <f>E5*659.01</f>
        <v>2691396.84</v>
      </c>
      <c r="I5" s="46"/>
      <c r="J5" s="39"/>
      <c r="K5" s="41">
        <v>1</v>
      </c>
      <c r="L5" s="41">
        <v>1</v>
      </c>
      <c r="M5" s="41">
        <v>1</v>
      </c>
      <c r="N5" s="42" t="s">
        <v>1302</v>
      </c>
      <c r="O5" s="42" t="s">
        <v>1311</v>
      </c>
      <c r="P5" s="43">
        <v>0.2</v>
      </c>
      <c r="Q5" s="43">
        <v>0.4</v>
      </c>
      <c r="R5" s="127">
        <v>0.5</v>
      </c>
      <c r="S5" s="44" t="s">
        <v>1312</v>
      </c>
      <c r="T5" s="44" t="s">
        <v>1313</v>
      </c>
      <c r="U5" s="44" t="s">
        <v>1314</v>
      </c>
      <c r="V5" s="44" t="s">
        <v>1315</v>
      </c>
    </row>
    <row r="6" spans="1:1028" ht="38.25">
      <c r="A6" s="36">
        <v>3</v>
      </c>
      <c r="B6" s="37">
        <v>94</v>
      </c>
      <c r="C6" s="38" t="s">
        <v>913</v>
      </c>
      <c r="D6" s="152" t="s">
        <v>1316</v>
      </c>
      <c r="E6" s="45"/>
      <c r="F6" s="45"/>
      <c r="G6" s="45"/>
      <c r="H6" s="45"/>
      <c r="I6" s="45"/>
      <c r="J6" s="39"/>
      <c r="K6" s="41">
        <v>0.6</v>
      </c>
      <c r="L6" s="41">
        <v>1</v>
      </c>
      <c r="M6" s="41">
        <v>1</v>
      </c>
      <c r="N6" s="42" t="s">
        <v>1302</v>
      </c>
      <c r="O6" s="42" t="s">
        <v>1317</v>
      </c>
      <c r="P6" s="43">
        <v>0.85</v>
      </c>
      <c r="Q6" s="43">
        <v>0.9</v>
      </c>
      <c r="R6" s="127">
        <v>1</v>
      </c>
      <c r="S6" s="44" t="s">
        <v>1312</v>
      </c>
      <c r="T6" s="44" t="s">
        <v>1313</v>
      </c>
      <c r="U6" s="44" t="s">
        <v>1314</v>
      </c>
      <c r="V6" s="44" t="s">
        <v>1315</v>
      </c>
    </row>
    <row r="7" spans="1:1028" ht="38.25">
      <c r="A7" s="36">
        <v>4</v>
      </c>
      <c r="B7" s="37">
        <v>65</v>
      </c>
      <c r="C7" s="38" t="s">
        <v>913</v>
      </c>
      <c r="D7" s="153" t="s">
        <v>58</v>
      </c>
      <c r="E7" s="45"/>
      <c r="F7" s="45"/>
      <c r="G7" s="45"/>
      <c r="H7" s="45"/>
      <c r="I7" s="45"/>
      <c r="J7" s="47"/>
      <c r="K7" s="41">
        <v>0.4</v>
      </c>
      <c r="L7" s="41">
        <v>1</v>
      </c>
      <c r="M7" s="41">
        <v>1</v>
      </c>
      <c r="N7" s="42" t="s">
        <v>1302</v>
      </c>
      <c r="O7" s="42" t="s">
        <v>1318</v>
      </c>
      <c r="P7" s="43">
        <v>0.4</v>
      </c>
      <c r="Q7" s="43">
        <v>0.7</v>
      </c>
      <c r="R7" s="127"/>
      <c r="S7" s="44" t="s">
        <v>1312</v>
      </c>
      <c r="T7" s="44" t="s">
        <v>1313</v>
      </c>
      <c r="U7" s="44" t="s">
        <v>1314</v>
      </c>
      <c r="V7" s="44" t="s">
        <v>1315</v>
      </c>
    </row>
    <row r="8" spans="1:1028" ht="25.5">
      <c r="A8" s="36">
        <v>5</v>
      </c>
      <c r="B8" s="37">
        <v>29</v>
      </c>
      <c r="C8" s="38" t="s">
        <v>13</v>
      </c>
      <c r="D8" s="152" t="s">
        <v>1319</v>
      </c>
      <c r="E8" s="45"/>
      <c r="F8" s="45"/>
      <c r="G8" s="45"/>
      <c r="H8" s="45"/>
      <c r="I8" s="45"/>
      <c r="J8" s="39"/>
      <c r="K8" s="41">
        <v>0.4</v>
      </c>
      <c r="L8" s="41">
        <v>1</v>
      </c>
      <c r="M8" s="41">
        <v>1</v>
      </c>
      <c r="N8" s="42" t="s">
        <v>1302</v>
      </c>
      <c r="O8" s="42" t="s">
        <v>1303</v>
      </c>
      <c r="P8" s="43"/>
      <c r="Q8" s="43">
        <v>0.05</v>
      </c>
      <c r="R8" s="127"/>
      <c r="S8" s="44" t="s">
        <v>1304</v>
      </c>
      <c r="T8" s="44" t="s">
        <v>1305</v>
      </c>
      <c r="U8" s="44" t="s">
        <v>1306</v>
      </c>
      <c r="V8" s="44" t="s">
        <v>1307</v>
      </c>
    </row>
    <row r="9" spans="1:1028" ht="38.25">
      <c r="A9" s="36">
        <v>6</v>
      </c>
      <c r="B9" s="37">
        <v>75</v>
      </c>
      <c r="C9" s="38" t="s">
        <v>913</v>
      </c>
      <c r="D9" s="152" t="s">
        <v>1320</v>
      </c>
      <c r="E9" s="45">
        <v>53</v>
      </c>
      <c r="F9" s="45" t="s">
        <v>1309</v>
      </c>
      <c r="G9" s="45" t="s">
        <v>1321</v>
      </c>
      <c r="H9" s="46">
        <f>E9*659.01</f>
        <v>34927.53</v>
      </c>
      <c r="I9" s="46"/>
      <c r="J9" s="39"/>
      <c r="K9" s="41">
        <v>1</v>
      </c>
      <c r="L9" s="41">
        <v>1</v>
      </c>
      <c r="M9" s="41">
        <v>1</v>
      </c>
      <c r="N9" s="42" t="s">
        <v>1302</v>
      </c>
      <c r="O9" s="42" t="s">
        <v>1322</v>
      </c>
      <c r="P9" s="43">
        <v>0.05</v>
      </c>
      <c r="Q9" s="43">
        <v>0.05</v>
      </c>
      <c r="R9" s="127">
        <v>0.1</v>
      </c>
      <c r="S9" s="44" t="s">
        <v>1312</v>
      </c>
      <c r="T9" s="44" t="s">
        <v>1313</v>
      </c>
      <c r="U9" s="44" t="s">
        <v>1314</v>
      </c>
      <c r="V9" s="44" t="s">
        <v>1315</v>
      </c>
    </row>
    <row r="10" spans="1:1028" ht="76.5">
      <c r="A10" s="36">
        <v>7</v>
      </c>
      <c r="B10" s="37">
        <v>1</v>
      </c>
      <c r="C10" s="38" t="s">
        <v>13</v>
      </c>
      <c r="D10" s="154" t="s">
        <v>1550</v>
      </c>
      <c r="E10" s="45"/>
      <c r="F10" s="45"/>
      <c r="G10" s="45"/>
      <c r="H10" s="45"/>
      <c r="I10" s="45"/>
      <c r="J10" s="86" t="s">
        <v>1543</v>
      </c>
      <c r="K10" s="42"/>
      <c r="L10" s="41">
        <v>0.5</v>
      </c>
      <c r="M10" s="41">
        <v>1</v>
      </c>
      <c r="N10" s="42" t="s">
        <v>1302</v>
      </c>
      <c r="O10" s="42" t="s">
        <v>1303</v>
      </c>
      <c r="P10" s="43"/>
      <c r="Q10" s="43">
        <v>0.05</v>
      </c>
      <c r="R10" s="127"/>
      <c r="S10" s="44" t="s">
        <v>1304</v>
      </c>
      <c r="T10" s="44" t="s">
        <v>1305</v>
      </c>
      <c r="U10" s="44" t="s">
        <v>1306</v>
      </c>
      <c r="V10" s="44" t="s">
        <v>1307</v>
      </c>
    </row>
    <row r="11" spans="1:1028" s="138" customFormat="1" ht="51">
      <c r="A11" s="140">
        <v>8</v>
      </c>
      <c r="B11" s="141">
        <v>2</v>
      </c>
      <c r="C11" s="142" t="s">
        <v>13</v>
      </c>
      <c r="D11" s="154" t="s">
        <v>133</v>
      </c>
      <c r="E11" s="137"/>
      <c r="F11" s="137"/>
      <c r="G11" s="137"/>
      <c r="H11" s="137"/>
      <c r="I11" s="137"/>
      <c r="J11" s="136" t="s">
        <v>1553</v>
      </c>
      <c r="K11" s="143"/>
      <c r="L11" s="144">
        <v>0.5</v>
      </c>
      <c r="M11" s="144">
        <v>1</v>
      </c>
      <c r="N11" s="143" t="s">
        <v>1302</v>
      </c>
      <c r="O11" s="143" t="s">
        <v>1303</v>
      </c>
      <c r="P11" s="145"/>
      <c r="Q11" s="145">
        <v>0.1</v>
      </c>
      <c r="R11" s="146"/>
      <c r="S11" s="147" t="s">
        <v>1304</v>
      </c>
      <c r="T11" s="147" t="s">
        <v>1305</v>
      </c>
      <c r="U11" s="147" t="s">
        <v>1306</v>
      </c>
      <c r="V11" s="147" t="s">
        <v>1307</v>
      </c>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39"/>
      <c r="JW11" s="139"/>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39"/>
      <c r="LP11" s="139"/>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39"/>
      <c r="NI11" s="139"/>
      <c r="NJ11" s="139"/>
      <c r="NK11" s="139"/>
      <c r="NL11" s="139"/>
      <c r="NM11" s="139"/>
      <c r="NN11" s="139"/>
      <c r="NO11" s="139"/>
      <c r="NP11" s="139"/>
      <c r="NQ11" s="139"/>
      <c r="NR11" s="139"/>
      <c r="NS11" s="139"/>
      <c r="NT11" s="139"/>
      <c r="NU11" s="139"/>
      <c r="NV11" s="139"/>
      <c r="NW11" s="139"/>
      <c r="NX11" s="139"/>
      <c r="NY11" s="139"/>
      <c r="NZ11" s="139"/>
      <c r="OA11" s="139"/>
      <c r="OB11" s="139"/>
      <c r="OC11" s="139"/>
      <c r="OD11" s="139"/>
      <c r="OE11" s="139"/>
      <c r="OF11" s="139"/>
      <c r="OG11" s="139"/>
      <c r="OH11" s="139"/>
      <c r="OI11" s="139"/>
      <c r="OJ11" s="139"/>
      <c r="OK11" s="139"/>
      <c r="OL11" s="139"/>
      <c r="OM11" s="139"/>
      <c r="ON11" s="139"/>
      <c r="OO11" s="139"/>
      <c r="OP11" s="139"/>
      <c r="OQ11" s="139"/>
      <c r="OR11" s="139"/>
      <c r="OS11" s="139"/>
      <c r="OT11" s="139"/>
      <c r="OU11" s="139"/>
      <c r="OV11" s="139"/>
      <c r="OW11" s="139"/>
      <c r="OX11" s="139"/>
      <c r="OY11" s="139"/>
      <c r="OZ11" s="139"/>
      <c r="PA11" s="139"/>
      <c r="PB11" s="139"/>
      <c r="PC11" s="139"/>
      <c r="PD11" s="139"/>
      <c r="PE11" s="139"/>
      <c r="PF11" s="139"/>
      <c r="PG11" s="139"/>
      <c r="PH11" s="139"/>
      <c r="PI11" s="139"/>
      <c r="PJ11" s="139"/>
      <c r="PK11" s="139"/>
      <c r="PL11" s="139"/>
      <c r="PM11" s="139"/>
      <c r="PN11" s="139"/>
      <c r="PO11" s="139"/>
      <c r="PP11" s="139"/>
      <c r="PQ11" s="139"/>
      <c r="PR11" s="139"/>
      <c r="PS11" s="139"/>
      <c r="PT11" s="139"/>
      <c r="PU11" s="139"/>
      <c r="PV11" s="139"/>
      <c r="PW11" s="139"/>
      <c r="PX11" s="139"/>
      <c r="PY11" s="139"/>
      <c r="PZ11" s="139"/>
      <c r="QA11" s="139"/>
      <c r="QB11" s="139"/>
      <c r="QC11" s="139"/>
      <c r="QD11" s="139"/>
      <c r="QE11" s="139"/>
      <c r="QF11" s="139"/>
      <c r="QG11" s="139"/>
      <c r="QH11" s="139"/>
      <c r="QI11" s="139"/>
      <c r="QJ11" s="139"/>
      <c r="QK11" s="139"/>
      <c r="QL11" s="139"/>
      <c r="QM11" s="139"/>
      <c r="QN11" s="139"/>
      <c r="QO11" s="139"/>
      <c r="QP11" s="139"/>
      <c r="QQ11" s="139"/>
      <c r="QR11" s="139"/>
      <c r="QS11" s="139"/>
      <c r="QT11" s="139"/>
      <c r="QU11" s="139"/>
      <c r="QV11" s="139"/>
      <c r="QW11" s="139"/>
      <c r="QX11" s="139"/>
      <c r="QY11" s="139"/>
      <c r="QZ11" s="139"/>
      <c r="RA11" s="139"/>
      <c r="RB11" s="139"/>
      <c r="RC11" s="139"/>
      <c r="RD11" s="139"/>
      <c r="RE11" s="139"/>
      <c r="RF11" s="139"/>
      <c r="RG11" s="139"/>
      <c r="RH11" s="139"/>
      <c r="RI11" s="139"/>
      <c r="RJ11" s="139"/>
      <c r="RK11" s="139"/>
      <c r="RL11" s="139"/>
      <c r="RM11" s="139"/>
      <c r="RN11" s="139"/>
      <c r="RO11" s="139"/>
      <c r="RP11" s="139"/>
      <c r="RQ11" s="139"/>
      <c r="RR11" s="139"/>
      <c r="RS11" s="139"/>
      <c r="RT11" s="139"/>
      <c r="RU11" s="139"/>
      <c r="RV11" s="139"/>
      <c r="RW11" s="139"/>
      <c r="RX11" s="139"/>
      <c r="RY11" s="139"/>
      <c r="RZ11" s="139"/>
      <c r="SA11" s="139"/>
      <c r="SB11" s="139"/>
      <c r="SC11" s="139"/>
      <c r="SD11" s="139"/>
      <c r="SE11" s="139"/>
      <c r="SF11" s="139"/>
      <c r="SG11" s="139"/>
      <c r="SH11" s="139"/>
      <c r="SI11" s="139"/>
      <c r="SJ11" s="139"/>
      <c r="SK11" s="139"/>
      <c r="SL11" s="139"/>
      <c r="SM11" s="139"/>
      <c r="SN11" s="139"/>
      <c r="SO11" s="139"/>
      <c r="SP11" s="139"/>
      <c r="SQ11" s="139"/>
      <c r="SR11" s="139"/>
      <c r="SS11" s="139"/>
      <c r="ST11" s="139"/>
      <c r="SU11" s="139"/>
      <c r="SV11" s="139"/>
      <c r="SW11" s="139"/>
      <c r="SX11" s="139"/>
      <c r="SY11" s="139"/>
      <c r="SZ11" s="139"/>
      <c r="TA11" s="139"/>
      <c r="TB11" s="139"/>
      <c r="TC11" s="139"/>
      <c r="TD11" s="139"/>
      <c r="TE11" s="139"/>
      <c r="TF11" s="139"/>
      <c r="TG11" s="139"/>
      <c r="TH11" s="139"/>
      <c r="TI11" s="139"/>
      <c r="TJ11" s="139"/>
      <c r="TK11" s="139"/>
      <c r="TL11" s="139"/>
      <c r="TM11" s="139"/>
      <c r="TN11" s="139"/>
      <c r="TO11" s="139"/>
      <c r="TP11" s="139"/>
      <c r="TQ11" s="139"/>
      <c r="TR11" s="139"/>
      <c r="TS11" s="139"/>
      <c r="TT11" s="139"/>
      <c r="TU11" s="139"/>
      <c r="TV11" s="139"/>
      <c r="TW11" s="139"/>
      <c r="TX11" s="139"/>
      <c r="TY11" s="139"/>
      <c r="TZ11" s="139"/>
      <c r="UA11" s="139"/>
      <c r="UB11" s="139"/>
      <c r="UC11" s="139"/>
      <c r="UD11" s="139"/>
      <c r="UE11" s="139"/>
      <c r="UF11" s="139"/>
      <c r="UG11" s="139"/>
      <c r="UH11" s="139"/>
      <c r="UI11" s="139"/>
      <c r="UJ11" s="139"/>
      <c r="UK11" s="139"/>
      <c r="UL11" s="139"/>
      <c r="UM11" s="139"/>
      <c r="UN11" s="139"/>
      <c r="UO11" s="139"/>
      <c r="UP11" s="139"/>
      <c r="UQ11" s="139"/>
      <c r="UR11" s="139"/>
      <c r="US11" s="139"/>
      <c r="UT11" s="139"/>
      <c r="UU11" s="139"/>
      <c r="UV11" s="139"/>
      <c r="UW11" s="139"/>
      <c r="UX11" s="139"/>
      <c r="UY11" s="139"/>
      <c r="UZ11" s="139"/>
      <c r="VA11" s="139"/>
      <c r="VB11" s="139"/>
      <c r="VC11" s="139"/>
      <c r="VD11" s="139"/>
      <c r="VE11" s="139"/>
      <c r="VF11" s="139"/>
      <c r="VG11" s="139"/>
      <c r="VH11" s="139"/>
      <c r="VI11" s="139"/>
      <c r="VJ11" s="139"/>
      <c r="VK11" s="139"/>
      <c r="VL11" s="139"/>
      <c r="VM11" s="139"/>
      <c r="VN11" s="139"/>
      <c r="VO11" s="139"/>
      <c r="VP11" s="139"/>
      <c r="VQ11" s="139"/>
      <c r="VR11" s="139"/>
      <c r="VS11" s="139"/>
      <c r="VT11" s="139"/>
      <c r="VU11" s="139"/>
      <c r="VV11" s="139"/>
      <c r="VW11" s="139"/>
      <c r="VX11" s="139"/>
      <c r="VY11" s="139"/>
      <c r="VZ11" s="139"/>
      <c r="WA11" s="139"/>
      <c r="WB11" s="139"/>
      <c r="WC11" s="139"/>
      <c r="WD11" s="139"/>
      <c r="WE11" s="139"/>
      <c r="WF11" s="139"/>
      <c r="WG11" s="139"/>
      <c r="WH11" s="139"/>
      <c r="WI11" s="139"/>
      <c r="WJ11" s="139"/>
      <c r="WK11" s="139"/>
      <c r="WL11" s="139"/>
      <c r="WM11" s="139"/>
      <c r="WN11" s="139"/>
      <c r="WO11" s="139"/>
      <c r="WP11" s="139"/>
      <c r="WQ11" s="139"/>
      <c r="WR11" s="139"/>
      <c r="WS11" s="139"/>
      <c r="WT11" s="139"/>
      <c r="WU11" s="139"/>
      <c r="WV11" s="139"/>
      <c r="WW11" s="139"/>
      <c r="WX11" s="139"/>
      <c r="WY11" s="139"/>
      <c r="WZ11" s="139"/>
      <c r="XA11" s="139"/>
      <c r="XB11" s="139"/>
      <c r="XC11" s="139"/>
      <c r="XD11" s="139"/>
      <c r="XE11" s="139"/>
      <c r="XF11" s="139"/>
      <c r="XG11" s="139"/>
      <c r="XH11" s="139"/>
      <c r="XI11" s="139"/>
      <c r="XJ11" s="139"/>
      <c r="XK11" s="139"/>
      <c r="XL11" s="139"/>
      <c r="XM11" s="139"/>
      <c r="XN11" s="139"/>
      <c r="XO11" s="139"/>
      <c r="XP11" s="139"/>
      <c r="XQ11" s="139"/>
      <c r="XR11" s="139"/>
      <c r="XS11" s="139"/>
      <c r="XT11" s="139"/>
      <c r="XU11" s="139"/>
      <c r="XV11" s="139"/>
      <c r="XW11" s="139"/>
      <c r="XX11" s="139"/>
      <c r="XY11" s="139"/>
      <c r="XZ11" s="139"/>
      <c r="YA11" s="139"/>
      <c r="YB11" s="139"/>
      <c r="YC11" s="139"/>
      <c r="YD11" s="139"/>
      <c r="YE11" s="139"/>
      <c r="YF11" s="139"/>
      <c r="YG11" s="139"/>
      <c r="YH11" s="139"/>
      <c r="YI11" s="139"/>
      <c r="YJ11" s="139"/>
      <c r="YK11" s="139"/>
      <c r="YL11" s="139"/>
      <c r="YM11" s="139"/>
      <c r="YN11" s="139"/>
      <c r="YO11" s="139"/>
      <c r="YP11" s="139"/>
      <c r="YQ11" s="139"/>
      <c r="YR11" s="139"/>
      <c r="YS11" s="139"/>
      <c r="YT11" s="139"/>
      <c r="YU11" s="139"/>
      <c r="YV11" s="139"/>
      <c r="YW11" s="139"/>
      <c r="YX11" s="139"/>
      <c r="YY11" s="139"/>
      <c r="YZ11" s="139"/>
      <c r="ZA11" s="139"/>
      <c r="ZB11" s="139"/>
      <c r="ZC11" s="139"/>
      <c r="ZD11" s="139"/>
      <c r="ZE11" s="139"/>
      <c r="ZF11" s="139"/>
      <c r="ZG11" s="139"/>
      <c r="ZH11" s="139"/>
      <c r="ZI11" s="139"/>
      <c r="ZJ11" s="139"/>
      <c r="ZK11" s="139"/>
      <c r="ZL11" s="139"/>
      <c r="ZM11" s="139"/>
      <c r="ZN11" s="139"/>
      <c r="ZO11" s="139"/>
      <c r="ZP11" s="139"/>
      <c r="ZQ11" s="139"/>
      <c r="ZR11" s="139"/>
      <c r="ZS11" s="139"/>
      <c r="ZT11" s="139"/>
      <c r="ZU11" s="139"/>
      <c r="ZV11" s="139"/>
      <c r="ZW11" s="139"/>
      <c r="ZX11" s="139"/>
      <c r="ZY11" s="139"/>
      <c r="ZZ11" s="139"/>
      <c r="AAA11" s="139"/>
      <c r="AAB11" s="139"/>
      <c r="AAC11" s="139"/>
      <c r="AAD11" s="139"/>
      <c r="AAE11" s="139"/>
      <c r="AAF11" s="139"/>
      <c r="AAG11" s="139"/>
      <c r="AAH11" s="139"/>
      <c r="AAI11" s="139"/>
      <c r="AAJ11" s="139"/>
      <c r="AAK11" s="139"/>
      <c r="AAL11" s="139"/>
      <c r="AAM11" s="139"/>
      <c r="AAN11" s="139"/>
      <c r="AAO11" s="139"/>
      <c r="AAP11" s="139"/>
      <c r="AAQ11" s="139"/>
      <c r="AAR11" s="139"/>
      <c r="AAS11" s="139"/>
      <c r="AAT11" s="139"/>
      <c r="AAU11" s="139"/>
      <c r="AAV11" s="139"/>
      <c r="AAW11" s="139"/>
      <c r="AAX11" s="139"/>
      <c r="AAY11" s="139"/>
      <c r="AAZ11" s="139"/>
      <c r="ABA11" s="139"/>
      <c r="ABB11" s="139"/>
      <c r="ABC11" s="139"/>
      <c r="ABD11" s="139"/>
      <c r="ABE11" s="139"/>
      <c r="ABF11" s="139"/>
      <c r="ABG11" s="139"/>
      <c r="ABH11" s="139"/>
      <c r="ABI11" s="139"/>
      <c r="ABJ11" s="139"/>
      <c r="ABK11" s="139"/>
      <c r="ABL11" s="139"/>
      <c r="ABM11" s="139"/>
      <c r="ABN11" s="139"/>
      <c r="ABO11" s="139"/>
      <c r="ABP11" s="139"/>
      <c r="ABQ11" s="139"/>
      <c r="ABR11" s="139"/>
      <c r="ABS11" s="139"/>
      <c r="ABT11" s="139"/>
      <c r="ABU11" s="139"/>
      <c r="ABV11" s="139"/>
      <c r="ABW11" s="139"/>
      <c r="ABX11" s="139"/>
      <c r="ABY11" s="139"/>
      <c r="ABZ11" s="139"/>
      <c r="ACA11" s="139"/>
      <c r="ACB11" s="139"/>
      <c r="ACC11" s="139"/>
      <c r="ACD11" s="139"/>
      <c r="ACE11" s="139"/>
      <c r="ACF11" s="139"/>
      <c r="ACG11" s="139"/>
      <c r="ACH11" s="139"/>
      <c r="ACI11" s="139"/>
      <c r="ACJ11" s="139"/>
      <c r="ACK11" s="139"/>
      <c r="ACL11" s="139"/>
      <c r="ACM11" s="139"/>
      <c r="ACN11" s="139"/>
      <c r="ACO11" s="139"/>
      <c r="ACP11" s="139"/>
      <c r="ACQ11" s="139"/>
      <c r="ACR11" s="139"/>
      <c r="ACS11" s="139"/>
      <c r="ACT11" s="139"/>
      <c r="ACU11" s="139"/>
      <c r="ACV11" s="139"/>
      <c r="ACW11" s="139"/>
      <c r="ACX11" s="139"/>
      <c r="ACY11" s="139"/>
      <c r="ACZ11" s="139"/>
      <c r="ADA11" s="139"/>
      <c r="ADB11" s="139"/>
      <c r="ADC11" s="139"/>
      <c r="ADD11" s="139"/>
      <c r="ADE11" s="139"/>
      <c r="ADF11" s="139"/>
      <c r="ADG11" s="139"/>
      <c r="ADH11" s="139"/>
      <c r="ADI11" s="139"/>
      <c r="ADJ11" s="139"/>
      <c r="ADK11" s="139"/>
      <c r="ADL11" s="139"/>
      <c r="ADM11" s="139"/>
      <c r="ADN11" s="139"/>
      <c r="ADO11" s="139"/>
      <c r="ADP11" s="139"/>
      <c r="ADQ11" s="139"/>
      <c r="ADR11" s="139"/>
      <c r="ADS11" s="139"/>
      <c r="ADT11" s="139"/>
      <c r="ADU11" s="139"/>
      <c r="ADV11" s="139"/>
      <c r="ADW11" s="139"/>
      <c r="ADX11" s="139"/>
      <c r="ADY11" s="139"/>
      <c r="ADZ11" s="139"/>
      <c r="AEA11" s="139"/>
      <c r="AEB11" s="139"/>
      <c r="AEC11" s="139"/>
      <c r="AED11" s="139"/>
      <c r="AEE11" s="139"/>
      <c r="AEF11" s="139"/>
      <c r="AEG11" s="139"/>
      <c r="AEH11" s="139"/>
      <c r="AEI11" s="139"/>
      <c r="AEJ11" s="139"/>
      <c r="AEK11" s="139"/>
      <c r="AEL11" s="139"/>
      <c r="AEM11" s="139"/>
      <c r="AEN11" s="139"/>
      <c r="AEO11" s="139"/>
      <c r="AEP11" s="139"/>
      <c r="AEQ11" s="139"/>
      <c r="AER11" s="139"/>
      <c r="AES11" s="139"/>
      <c r="AET11" s="139"/>
      <c r="AEU11" s="139"/>
      <c r="AEV11" s="139"/>
      <c r="AEW11" s="139"/>
      <c r="AEX11" s="139"/>
      <c r="AEY11" s="139"/>
      <c r="AEZ11" s="139"/>
      <c r="AFA11" s="139"/>
      <c r="AFB11" s="139"/>
      <c r="AFC11" s="139"/>
      <c r="AFD11" s="139"/>
      <c r="AFE11" s="139"/>
      <c r="AFF11" s="139"/>
      <c r="AFG11" s="139"/>
      <c r="AFH11" s="139"/>
      <c r="AFI11" s="139"/>
      <c r="AFJ11" s="139"/>
      <c r="AFK11" s="139"/>
      <c r="AFL11" s="139"/>
      <c r="AFM11" s="139"/>
      <c r="AFN11" s="139"/>
      <c r="AFO11" s="139"/>
      <c r="AFP11" s="139"/>
      <c r="AFQ11" s="139"/>
      <c r="AFR11" s="139"/>
      <c r="AFS11" s="139"/>
      <c r="AFT11" s="139"/>
      <c r="AFU11" s="139"/>
      <c r="AFV11" s="139"/>
      <c r="AFW11" s="139"/>
      <c r="AFX11" s="139"/>
      <c r="AFY11" s="139"/>
      <c r="AFZ11" s="139"/>
      <c r="AGA11" s="139"/>
      <c r="AGB11" s="139"/>
      <c r="AGC11" s="139"/>
      <c r="AGD11" s="139"/>
      <c r="AGE11" s="139"/>
      <c r="AGF11" s="139"/>
      <c r="AGG11" s="139"/>
      <c r="AGH11" s="139"/>
      <c r="AGI11" s="139"/>
      <c r="AGJ11" s="139"/>
      <c r="AGK11" s="139"/>
      <c r="AGL11" s="139"/>
      <c r="AGM11" s="139"/>
      <c r="AGN11" s="139"/>
      <c r="AGO11" s="139"/>
      <c r="AGP11" s="139"/>
      <c r="AGQ11" s="139"/>
      <c r="AGR11" s="139"/>
      <c r="AGS11" s="139"/>
      <c r="AGT11" s="139"/>
      <c r="AGU11" s="139"/>
      <c r="AGV11" s="139"/>
      <c r="AGW11" s="139"/>
      <c r="AGX11" s="139"/>
      <c r="AGY11" s="139"/>
      <c r="AGZ11" s="139"/>
      <c r="AHA11" s="139"/>
      <c r="AHB11" s="139"/>
      <c r="AHC11" s="139"/>
      <c r="AHD11" s="139"/>
      <c r="AHE11" s="139"/>
      <c r="AHF11" s="139"/>
      <c r="AHG11" s="139"/>
      <c r="AHH11" s="139"/>
      <c r="AHI11" s="139"/>
      <c r="AHJ11" s="139"/>
      <c r="AHK11" s="139"/>
      <c r="AHL11" s="139"/>
      <c r="AHM11" s="139"/>
      <c r="AHN11" s="139"/>
      <c r="AHO11" s="139"/>
      <c r="AHP11" s="139"/>
      <c r="AHQ11" s="139"/>
      <c r="AHR11" s="139"/>
      <c r="AHS11" s="139"/>
      <c r="AHT11" s="139"/>
      <c r="AHU11" s="139"/>
      <c r="AHV11" s="139"/>
      <c r="AHW11" s="139"/>
      <c r="AHX11" s="139"/>
      <c r="AHY11" s="139"/>
      <c r="AHZ11" s="139"/>
      <c r="AIA11" s="139"/>
      <c r="AIB11" s="139"/>
      <c r="AIC11" s="139"/>
      <c r="AID11" s="139"/>
      <c r="AIE11" s="139"/>
      <c r="AIF11" s="139"/>
      <c r="AIG11" s="139"/>
      <c r="AIH11" s="139"/>
      <c r="AII11" s="139"/>
      <c r="AIJ11" s="139"/>
      <c r="AIK11" s="139"/>
      <c r="AIL11" s="139"/>
      <c r="AIM11" s="139"/>
      <c r="AIN11" s="139"/>
      <c r="AIO11" s="139"/>
      <c r="AIP11" s="139"/>
      <c r="AIQ11" s="139"/>
      <c r="AIR11" s="139"/>
      <c r="AIS11" s="139"/>
      <c r="AIT11" s="139"/>
      <c r="AIU11" s="139"/>
      <c r="AIV11" s="139"/>
      <c r="AIW11" s="139"/>
      <c r="AIX11" s="139"/>
      <c r="AIY11" s="139"/>
      <c r="AIZ11" s="139"/>
      <c r="AJA11" s="139"/>
      <c r="AJB11" s="139"/>
      <c r="AJC11" s="139"/>
      <c r="AJD11" s="139"/>
      <c r="AJE11" s="139"/>
      <c r="AJF11" s="139"/>
      <c r="AJG11" s="139"/>
      <c r="AJH11" s="139"/>
      <c r="AJI11" s="139"/>
      <c r="AJJ11" s="139"/>
      <c r="AJK11" s="139"/>
      <c r="AJL11" s="139"/>
      <c r="AJM11" s="139"/>
      <c r="AJN11" s="139"/>
      <c r="AJO11" s="139"/>
      <c r="AJP11" s="139"/>
      <c r="AJQ11" s="139"/>
      <c r="AJR11" s="139"/>
      <c r="AJS11" s="139"/>
      <c r="AJT11" s="139"/>
      <c r="AJU11" s="139"/>
      <c r="AJV11" s="139"/>
      <c r="AJW11" s="139"/>
      <c r="AJX11" s="139"/>
      <c r="AJY11" s="139"/>
      <c r="AJZ11" s="139"/>
      <c r="AKA11" s="139"/>
      <c r="AKB11" s="139"/>
      <c r="AKC11" s="139"/>
      <c r="AKD11" s="139"/>
      <c r="AKE11" s="139"/>
      <c r="AKF11" s="139"/>
      <c r="AKG11" s="139"/>
      <c r="AKH11" s="139"/>
      <c r="AKI11" s="139"/>
      <c r="AKJ11" s="139"/>
      <c r="AKK11" s="139"/>
      <c r="AKL11" s="139"/>
      <c r="AKM11" s="139"/>
      <c r="AKN11" s="139"/>
      <c r="AKO11" s="139"/>
      <c r="AKP11" s="139"/>
      <c r="AKQ11" s="139"/>
      <c r="AKR11" s="139"/>
      <c r="AKS11" s="139"/>
      <c r="AKT11" s="139"/>
      <c r="AKU11" s="139"/>
      <c r="AKV11" s="139"/>
      <c r="AKW11" s="139"/>
      <c r="AKX11" s="139"/>
      <c r="AKY11" s="139"/>
      <c r="AKZ11" s="139"/>
      <c r="ALA11" s="139"/>
      <c r="ALB11" s="139"/>
      <c r="ALC11" s="139"/>
      <c r="ALD11" s="139"/>
      <c r="ALE11" s="139"/>
      <c r="ALF11" s="139"/>
      <c r="ALG11" s="139"/>
      <c r="ALH11" s="139"/>
      <c r="ALI11" s="139"/>
      <c r="ALJ11" s="139"/>
      <c r="ALK11" s="139"/>
      <c r="ALL11" s="139"/>
      <c r="ALM11" s="139"/>
      <c r="ALN11" s="139"/>
      <c r="ALO11" s="139"/>
      <c r="ALP11" s="139"/>
      <c r="ALQ11" s="139"/>
      <c r="ALR11" s="139"/>
      <c r="ALS11" s="139"/>
      <c r="ALT11" s="139"/>
      <c r="ALU11" s="139"/>
      <c r="ALV11" s="139"/>
      <c r="ALW11" s="139"/>
      <c r="ALX11" s="139"/>
      <c r="ALY11" s="139"/>
      <c r="ALZ11" s="139"/>
      <c r="AMA11" s="139"/>
      <c r="AMB11" s="139"/>
      <c r="AMC11" s="139"/>
      <c r="AMD11" s="139"/>
      <c r="AME11" s="139"/>
      <c r="AMF11" s="139"/>
      <c r="AMG11" s="139"/>
      <c r="AMH11" s="139"/>
      <c r="AMI11" s="139"/>
      <c r="AMJ11" s="139"/>
      <c r="AMK11" s="139"/>
      <c r="AML11" s="139"/>
      <c r="AMM11" s="139"/>
      <c r="AMN11" s="139"/>
    </row>
    <row r="12" spans="1:1028" s="96" customFormat="1" ht="51">
      <c r="A12" s="140">
        <v>9</v>
      </c>
      <c r="B12" s="141">
        <v>3</v>
      </c>
      <c r="C12" s="142" t="s">
        <v>13</v>
      </c>
      <c r="D12" s="154" t="s">
        <v>145</v>
      </c>
      <c r="E12" s="45"/>
      <c r="F12" s="45"/>
      <c r="G12" s="45"/>
      <c r="H12" s="45"/>
      <c r="I12" s="45"/>
      <c r="J12" s="107" t="s">
        <v>1552</v>
      </c>
      <c r="K12" s="143"/>
      <c r="L12" s="144">
        <v>0.5</v>
      </c>
      <c r="M12" s="144">
        <v>1</v>
      </c>
      <c r="N12" s="143" t="s">
        <v>1302</v>
      </c>
      <c r="O12" s="143" t="s">
        <v>1303</v>
      </c>
      <c r="P12" s="145"/>
      <c r="Q12" s="145"/>
      <c r="R12" s="146"/>
      <c r="S12" s="147" t="s">
        <v>1304</v>
      </c>
      <c r="T12" s="147" t="s">
        <v>1305</v>
      </c>
      <c r="U12" s="147" t="s">
        <v>1306</v>
      </c>
      <c r="V12" s="147" t="s">
        <v>1307</v>
      </c>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c r="IW12" s="97"/>
      <c r="IX12" s="97"/>
      <c r="IY12" s="97"/>
      <c r="IZ12" s="97"/>
      <c r="JA12" s="97"/>
      <c r="JB12" s="97"/>
      <c r="JC12" s="97"/>
      <c r="JD12" s="97"/>
      <c r="JE12" s="97"/>
      <c r="JF12" s="97"/>
      <c r="JG12" s="97"/>
      <c r="JH12" s="97"/>
      <c r="JI12" s="97"/>
      <c r="JJ12" s="97"/>
      <c r="JK12" s="97"/>
      <c r="JL12" s="97"/>
      <c r="JM12" s="97"/>
      <c r="JN12" s="97"/>
      <c r="JO12" s="97"/>
      <c r="JP12" s="97"/>
      <c r="JQ12" s="97"/>
      <c r="JR12" s="97"/>
      <c r="JS12" s="97"/>
      <c r="JT12" s="97"/>
      <c r="JU12" s="97"/>
      <c r="JV12" s="97"/>
      <c r="JW12" s="97"/>
      <c r="JX12" s="97"/>
      <c r="JY12" s="97"/>
      <c r="JZ12" s="97"/>
      <c r="KA12" s="97"/>
      <c r="KB12" s="97"/>
      <c r="KC12" s="97"/>
      <c r="KD12" s="97"/>
      <c r="KE12" s="97"/>
      <c r="KF12" s="97"/>
      <c r="KG12" s="97"/>
      <c r="KH12" s="97"/>
      <c r="KI12" s="97"/>
      <c r="KJ12" s="97"/>
      <c r="KK12" s="97"/>
      <c r="KL12" s="97"/>
      <c r="KM12" s="97"/>
      <c r="KN12" s="97"/>
      <c r="KO12" s="97"/>
      <c r="KP12" s="97"/>
      <c r="KQ12" s="97"/>
      <c r="KR12" s="97"/>
      <c r="KS12" s="97"/>
      <c r="KT12" s="97"/>
      <c r="KU12" s="97"/>
      <c r="KV12" s="97"/>
      <c r="KW12" s="97"/>
      <c r="KX12" s="97"/>
      <c r="KY12" s="97"/>
      <c r="KZ12" s="97"/>
      <c r="LA12" s="97"/>
      <c r="LB12" s="97"/>
      <c r="LC12" s="97"/>
      <c r="LD12" s="97"/>
      <c r="LE12" s="97"/>
      <c r="LF12" s="97"/>
      <c r="LG12" s="97"/>
      <c r="LH12" s="97"/>
      <c r="LI12" s="97"/>
      <c r="LJ12" s="97"/>
      <c r="LK12" s="97"/>
      <c r="LL12" s="97"/>
      <c r="LM12" s="97"/>
      <c r="LN12" s="97"/>
      <c r="LO12" s="97"/>
      <c r="LP12" s="97"/>
      <c r="LQ12" s="97"/>
      <c r="LR12" s="97"/>
      <c r="LS12" s="97"/>
      <c r="LT12" s="97"/>
      <c r="LU12" s="97"/>
      <c r="LV12" s="97"/>
      <c r="LW12" s="97"/>
      <c r="LX12" s="97"/>
      <c r="LY12" s="97"/>
      <c r="LZ12" s="97"/>
      <c r="MA12" s="97"/>
      <c r="MB12" s="97"/>
      <c r="MC12" s="97"/>
      <c r="MD12" s="97"/>
      <c r="ME12" s="97"/>
      <c r="MF12" s="97"/>
      <c r="MG12" s="97"/>
      <c r="MH12" s="97"/>
      <c r="MI12" s="97"/>
      <c r="MJ12" s="97"/>
      <c r="MK12" s="97"/>
      <c r="ML12" s="97"/>
      <c r="MM12" s="97"/>
      <c r="MN12" s="97"/>
      <c r="MO12" s="97"/>
      <c r="MP12" s="97"/>
      <c r="MQ12" s="97"/>
      <c r="MR12" s="97"/>
      <c r="MS12" s="97"/>
      <c r="MT12" s="97"/>
      <c r="MU12" s="97"/>
      <c r="MV12" s="97"/>
      <c r="MW12" s="97"/>
      <c r="MX12" s="97"/>
      <c r="MY12" s="97"/>
      <c r="MZ12" s="97"/>
      <c r="NA12" s="97"/>
      <c r="NB12" s="97"/>
      <c r="NC12" s="97"/>
      <c r="ND12" s="97"/>
      <c r="NE12" s="97"/>
      <c r="NF12" s="97"/>
      <c r="NG12" s="97"/>
      <c r="NH12" s="97"/>
      <c r="NI12" s="97"/>
      <c r="NJ12" s="97"/>
      <c r="NK12" s="97"/>
      <c r="NL12" s="97"/>
      <c r="NM12" s="97"/>
      <c r="NN12" s="97"/>
      <c r="NO12" s="97"/>
      <c r="NP12" s="97"/>
      <c r="NQ12" s="97"/>
      <c r="NR12" s="97"/>
      <c r="NS12" s="97"/>
      <c r="NT12" s="97"/>
      <c r="NU12" s="97"/>
      <c r="NV12" s="97"/>
      <c r="NW12" s="97"/>
      <c r="NX12" s="97"/>
      <c r="NY12" s="97"/>
      <c r="NZ12" s="97"/>
      <c r="OA12" s="97"/>
      <c r="OB12" s="97"/>
      <c r="OC12" s="97"/>
      <c r="OD12" s="97"/>
      <c r="OE12" s="97"/>
      <c r="OF12" s="97"/>
      <c r="OG12" s="97"/>
      <c r="OH12" s="97"/>
      <c r="OI12" s="97"/>
      <c r="OJ12" s="97"/>
      <c r="OK12" s="97"/>
      <c r="OL12" s="97"/>
      <c r="OM12" s="97"/>
      <c r="ON12" s="97"/>
      <c r="OO12" s="97"/>
      <c r="OP12" s="97"/>
      <c r="OQ12" s="97"/>
      <c r="OR12" s="97"/>
      <c r="OS12" s="97"/>
      <c r="OT12" s="97"/>
      <c r="OU12" s="97"/>
      <c r="OV12" s="97"/>
      <c r="OW12" s="97"/>
      <c r="OX12" s="97"/>
      <c r="OY12" s="97"/>
      <c r="OZ12" s="97"/>
      <c r="PA12" s="97"/>
      <c r="PB12" s="97"/>
      <c r="PC12" s="97"/>
      <c r="PD12" s="97"/>
      <c r="PE12" s="97"/>
      <c r="PF12" s="97"/>
      <c r="PG12" s="97"/>
      <c r="PH12" s="97"/>
      <c r="PI12" s="97"/>
      <c r="PJ12" s="97"/>
      <c r="PK12" s="97"/>
      <c r="PL12" s="97"/>
      <c r="PM12" s="97"/>
      <c r="PN12" s="97"/>
      <c r="PO12" s="97"/>
      <c r="PP12" s="97"/>
      <c r="PQ12" s="97"/>
      <c r="PR12" s="97"/>
      <c r="PS12" s="97"/>
      <c r="PT12" s="97"/>
      <c r="PU12" s="97"/>
      <c r="PV12" s="97"/>
      <c r="PW12" s="97"/>
      <c r="PX12" s="97"/>
      <c r="PY12" s="97"/>
      <c r="PZ12" s="97"/>
      <c r="QA12" s="97"/>
      <c r="QB12" s="97"/>
      <c r="QC12" s="97"/>
      <c r="QD12" s="97"/>
      <c r="QE12" s="97"/>
      <c r="QF12" s="97"/>
      <c r="QG12" s="97"/>
      <c r="QH12" s="97"/>
      <c r="QI12" s="97"/>
      <c r="QJ12" s="97"/>
      <c r="QK12" s="97"/>
      <c r="QL12" s="97"/>
      <c r="QM12" s="97"/>
      <c r="QN12" s="97"/>
      <c r="QO12" s="97"/>
      <c r="QP12" s="97"/>
      <c r="QQ12" s="97"/>
      <c r="QR12" s="97"/>
      <c r="QS12" s="97"/>
      <c r="QT12" s="97"/>
      <c r="QU12" s="97"/>
      <c r="QV12" s="97"/>
      <c r="QW12" s="97"/>
      <c r="QX12" s="97"/>
      <c r="QY12" s="97"/>
      <c r="QZ12" s="97"/>
      <c r="RA12" s="97"/>
      <c r="RB12" s="97"/>
      <c r="RC12" s="97"/>
      <c r="RD12" s="97"/>
      <c r="RE12" s="97"/>
      <c r="RF12" s="97"/>
      <c r="RG12" s="97"/>
      <c r="RH12" s="97"/>
      <c r="RI12" s="97"/>
      <c r="RJ12" s="97"/>
      <c r="RK12" s="97"/>
      <c r="RL12" s="97"/>
      <c r="RM12" s="97"/>
      <c r="RN12" s="97"/>
      <c r="RO12" s="97"/>
      <c r="RP12" s="97"/>
      <c r="RQ12" s="97"/>
      <c r="RR12" s="97"/>
      <c r="RS12" s="97"/>
      <c r="RT12" s="97"/>
      <c r="RU12" s="97"/>
      <c r="RV12" s="97"/>
      <c r="RW12" s="97"/>
      <c r="RX12" s="97"/>
      <c r="RY12" s="97"/>
      <c r="RZ12" s="97"/>
      <c r="SA12" s="97"/>
      <c r="SB12" s="97"/>
      <c r="SC12" s="97"/>
      <c r="SD12" s="97"/>
      <c r="SE12" s="97"/>
      <c r="SF12" s="97"/>
      <c r="SG12" s="97"/>
      <c r="SH12" s="97"/>
      <c r="SI12" s="97"/>
      <c r="SJ12" s="97"/>
      <c r="SK12" s="97"/>
      <c r="SL12" s="97"/>
      <c r="SM12" s="97"/>
      <c r="SN12" s="97"/>
      <c r="SO12" s="97"/>
      <c r="SP12" s="97"/>
      <c r="SQ12" s="97"/>
      <c r="SR12" s="97"/>
      <c r="SS12" s="97"/>
      <c r="ST12" s="97"/>
      <c r="SU12" s="97"/>
      <c r="SV12" s="97"/>
      <c r="SW12" s="97"/>
      <c r="SX12" s="97"/>
      <c r="SY12" s="97"/>
      <c r="SZ12" s="97"/>
      <c r="TA12" s="97"/>
      <c r="TB12" s="97"/>
      <c r="TC12" s="97"/>
      <c r="TD12" s="97"/>
      <c r="TE12" s="97"/>
      <c r="TF12" s="97"/>
      <c r="TG12" s="97"/>
      <c r="TH12" s="97"/>
      <c r="TI12" s="97"/>
      <c r="TJ12" s="97"/>
      <c r="TK12" s="97"/>
      <c r="TL12" s="97"/>
      <c r="TM12" s="97"/>
      <c r="TN12" s="97"/>
      <c r="TO12" s="97"/>
      <c r="TP12" s="97"/>
      <c r="TQ12" s="97"/>
      <c r="TR12" s="97"/>
      <c r="TS12" s="97"/>
      <c r="TT12" s="97"/>
      <c r="TU12" s="97"/>
      <c r="TV12" s="97"/>
      <c r="TW12" s="97"/>
      <c r="TX12" s="97"/>
      <c r="TY12" s="97"/>
      <c r="TZ12" s="97"/>
      <c r="UA12" s="97"/>
      <c r="UB12" s="97"/>
      <c r="UC12" s="97"/>
      <c r="UD12" s="97"/>
      <c r="UE12" s="97"/>
      <c r="UF12" s="97"/>
      <c r="UG12" s="97"/>
      <c r="UH12" s="97"/>
      <c r="UI12" s="97"/>
      <c r="UJ12" s="97"/>
      <c r="UK12" s="97"/>
      <c r="UL12" s="97"/>
      <c r="UM12" s="97"/>
      <c r="UN12" s="97"/>
      <c r="UO12" s="97"/>
      <c r="UP12" s="97"/>
      <c r="UQ12" s="97"/>
      <c r="UR12" s="97"/>
      <c r="US12" s="97"/>
      <c r="UT12" s="97"/>
      <c r="UU12" s="97"/>
      <c r="UV12" s="97"/>
      <c r="UW12" s="97"/>
      <c r="UX12" s="97"/>
      <c r="UY12" s="97"/>
      <c r="UZ12" s="97"/>
      <c r="VA12" s="97"/>
      <c r="VB12" s="97"/>
      <c r="VC12" s="97"/>
      <c r="VD12" s="97"/>
      <c r="VE12" s="97"/>
      <c r="VF12" s="97"/>
      <c r="VG12" s="97"/>
      <c r="VH12" s="97"/>
      <c r="VI12" s="97"/>
      <c r="VJ12" s="97"/>
      <c r="VK12" s="97"/>
      <c r="VL12" s="97"/>
      <c r="VM12" s="97"/>
      <c r="VN12" s="97"/>
      <c r="VO12" s="97"/>
      <c r="VP12" s="97"/>
      <c r="VQ12" s="97"/>
      <c r="VR12" s="97"/>
      <c r="VS12" s="97"/>
      <c r="VT12" s="97"/>
      <c r="VU12" s="97"/>
      <c r="VV12" s="97"/>
      <c r="VW12" s="97"/>
      <c r="VX12" s="97"/>
      <c r="VY12" s="97"/>
      <c r="VZ12" s="97"/>
      <c r="WA12" s="97"/>
      <c r="WB12" s="97"/>
      <c r="WC12" s="97"/>
      <c r="WD12" s="97"/>
      <c r="WE12" s="97"/>
      <c r="WF12" s="97"/>
      <c r="WG12" s="97"/>
      <c r="WH12" s="97"/>
      <c r="WI12" s="97"/>
      <c r="WJ12" s="97"/>
      <c r="WK12" s="97"/>
      <c r="WL12" s="97"/>
      <c r="WM12" s="97"/>
      <c r="WN12" s="97"/>
      <c r="WO12" s="97"/>
      <c r="WP12" s="97"/>
      <c r="WQ12" s="97"/>
      <c r="WR12" s="97"/>
      <c r="WS12" s="97"/>
      <c r="WT12" s="97"/>
      <c r="WU12" s="97"/>
      <c r="WV12" s="97"/>
      <c r="WW12" s="97"/>
      <c r="WX12" s="97"/>
      <c r="WY12" s="97"/>
      <c r="WZ12" s="97"/>
      <c r="XA12" s="97"/>
      <c r="XB12" s="97"/>
      <c r="XC12" s="97"/>
      <c r="XD12" s="97"/>
      <c r="XE12" s="97"/>
      <c r="XF12" s="97"/>
      <c r="XG12" s="97"/>
      <c r="XH12" s="97"/>
      <c r="XI12" s="97"/>
      <c r="XJ12" s="97"/>
      <c r="XK12" s="97"/>
      <c r="XL12" s="97"/>
      <c r="XM12" s="97"/>
      <c r="XN12" s="97"/>
      <c r="XO12" s="97"/>
      <c r="XP12" s="97"/>
      <c r="XQ12" s="97"/>
      <c r="XR12" s="97"/>
      <c r="XS12" s="97"/>
      <c r="XT12" s="97"/>
      <c r="XU12" s="97"/>
      <c r="XV12" s="97"/>
      <c r="XW12" s="97"/>
      <c r="XX12" s="97"/>
      <c r="XY12" s="97"/>
      <c r="XZ12" s="97"/>
      <c r="YA12" s="97"/>
      <c r="YB12" s="97"/>
      <c r="YC12" s="97"/>
      <c r="YD12" s="97"/>
      <c r="YE12" s="97"/>
      <c r="YF12" s="97"/>
      <c r="YG12" s="97"/>
      <c r="YH12" s="97"/>
      <c r="YI12" s="97"/>
      <c r="YJ12" s="97"/>
      <c r="YK12" s="97"/>
      <c r="YL12" s="97"/>
      <c r="YM12" s="97"/>
      <c r="YN12" s="97"/>
      <c r="YO12" s="97"/>
      <c r="YP12" s="97"/>
      <c r="YQ12" s="97"/>
      <c r="YR12" s="97"/>
      <c r="YS12" s="97"/>
      <c r="YT12" s="97"/>
      <c r="YU12" s="97"/>
      <c r="YV12" s="97"/>
      <c r="YW12" s="97"/>
      <c r="YX12" s="97"/>
      <c r="YY12" s="97"/>
      <c r="YZ12" s="97"/>
      <c r="ZA12" s="97"/>
      <c r="ZB12" s="97"/>
      <c r="ZC12" s="97"/>
      <c r="ZD12" s="97"/>
      <c r="ZE12" s="97"/>
      <c r="ZF12" s="97"/>
      <c r="ZG12" s="97"/>
      <c r="ZH12" s="97"/>
      <c r="ZI12" s="97"/>
      <c r="ZJ12" s="97"/>
      <c r="ZK12" s="97"/>
      <c r="ZL12" s="97"/>
      <c r="ZM12" s="97"/>
      <c r="ZN12" s="97"/>
      <c r="ZO12" s="97"/>
      <c r="ZP12" s="97"/>
      <c r="ZQ12" s="97"/>
      <c r="ZR12" s="97"/>
      <c r="ZS12" s="97"/>
      <c r="ZT12" s="97"/>
      <c r="ZU12" s="97"/>
      <c r="ZV12" s="97"/>
      <c r="ZW12" s="97"/>
      <c r="ZX12" s="97"/>
      <c r="ZY12" s="97"/>
      <c r="ZZ12" s="97"/>
      <c r="AAA12" s="97"/>
      <c r="AAB12" s="97"/>
      <c r="AAC12" s="97"/>
      <c r="AAD12" s="97"/>
      <c r="AAE12" s="97"/>
      <c r="AAF12" s="97"/>
      <c r="AAG12" s="97"/>
      <c r="AAH12" s="97"/>
      <c r="AAI12" s="97"/>
      <c r="AAJ12" s="97"/>
      <c r="AAK12" s="97"/>
      <c r="AAL12" s="97"/>
      <c r="AAM12" s="97"/>
      <c r="AAN12" s="97"/>
      <c r="AAO12" s="97"/>
      <c r="AAP12" s="97"/>
      <c r="AAQ12" s="97"/>
      <c r="AAR12" s="97"/>
      <c r="AAS12" s="97"/>
      <c r="AAT12" s="97"/>
      <c r="AAU12" s="97"/>
      <c r="AAV12" s="97"/>
      <c r="AAW12" s="97"/>
      <c r="AAX12" s="97"/>
      <c r="AAY12" s="97"/>
      <c r="AAZ12" s="97"/>
      <c r="ABA12" s="97"/>
      <c r="ABB12" s="97"/>
      <c r="ABC12" s="97"/>
      <c r="ABD12" s="97"/>
      <c r="ABE12" s="97"/>
      <c r="ABF12" s="97"/>
      <c r="ABG12" s="97"/>
      <c r="ABH12" s="97"/>
      <c r="ABI12" s="97"/>
      <c r="ABJ12" s="97"/>
      <c r="ABK12" s="97"/>
      <c r="ABL12" s="97"/>
      <c r="ABM12" s="97"/>
      <c r="ABN12" s="97"/>
      <c r="ABO12" s="97"/>
      <c r="ABP12" s="97"/>
      <c r="ABQ12" s="97"/>
      <c r="ABR12" s="97"/>
      <c r="ABS12" s="97"/>
      <c r="ABT12" s="97"/>
      <c r="ABU12" s="97"/>
      <c r="ABV12" s="97"/>
      <c r="ABW12" s="97"/>
      <c r="ABX12" s="97"/>
      <c r="ABY12" s="97"/>
      <c r="ABZ12" s="97"/>
      <c r="ACA12" s="97"/>
      <c r="ACB12" s="97"/>
      <c r="ACC12" s="97"/>
      <c r="ACD12" s="97"/>
      <c r="ACE12" s="97"/>
      <c r="ACF12" s="97"/>
      <c r="ACG12" s="97"/>
      <c r="ACH12" s="97"/>
      <c r="ACI12" s="97"/>
      <c r="ACJ12" s="97"/>
      <c r="ACK12" s="97"/>
      <c r="ACL12" s="97"/>
      <c r="ACM12" s="97"/>
      <c r="ACN12" s="97"/>
      <c r="ACO12" s="97"/>
      <c r="ACP12" s="97"/>
      <c r="ACQ12" s="97"/>
      <c r="ACR12" s="97"/>
      <c r="ACS12" s="97"/>
      <c r="ACT12" s="97"/>
      <c r="ACU12" s="97"/>
      <c r="ACV12" s="97"/>
      <c r="ACW12" s="97"/>
      <c r="ACX12" s="97"/>
      <c r="ACY12" s="97"/>
      <c r="ACZ12" s="97"/>
      <c r="ADA12" s="97"/>
      <c r="ADB12" s="97"/>
      <c r="ADC12" s="97"/>
      <c r="ADD12" s="97"/>
      <c r="ADE12" s="97"/>
      <c r="ADF12" s="97"/>
      <c r="ADG12" s="97"/>
      <c r="ADH12" s="97"/>
      <c r="ADI12" s="97"/>
      <c r="ADJ12" s="97"/>
      <c r="ADK12" s="97"/>
      <c r="ADL12" s="97"/>
      <c r="ADM12" s="97"/>
      <c r="ADN12" s="97"/>
      <c r="ADO12" s="97"/>
      <c r="ADP12" s="97"/>
      <c r="ADQ12" s="97"/>
      <c r="ADR12" s="97"/>
      <c r="ADS12" s="97"/>
      <c r="ADT12" s="97"/>
      <c r="ADU12" s="97"/>
      <c r="ADV12" s="97"/>
      <c r="ADW12" s="97"/>
      <c r="ADX12" s="97"/>
      <c r="ADY12" s="97"/>
      <c r="ADZ12" s="97"/>
      <c r="AEA12" s="97"/>
      <c r="AEB12" s="97"/>
      <c r="AEC12" s="97"/>
      <c r="AED12" s="97"/>
      <c r="AEE12" s="97"/>
      <c r="AEF12" s="97"/>
      <c r="AEG12" s="97"/>
      <c r="AEH12" s="97"/>
      <c r="AEI12" s="97"/>
      <c r="AEJ12" s="97"/>
      <c r="AEK12" s="97"/>
      <c r="AEL12" s="97"/>
      <c r="AEM12" s="97"/>
      <c r="AEN12" s="97"/>
      <c r="AEO12" s="97"/>
      <c r="AEP12" s="97"/>
      <c r="AEQ12" s="97"/>
      <c r="AER12" s="97"/>
      <c r="AES12" s="97"/>
      <c r="AET12" s="97"/>
      <c r="AEU12" s="97"/>
      <c r="AEV12" s="97"/>
      <c r="AEW12" s="97"/>
      <c r="AEX12" s="97"/>
      <c r="AEY12" s="97"/>
      <c r="AEZ12" s="97"/>
      <c r="AFA12" s="97"/>
      <c r="AFB12" s="97"/>
      <c r="AFC12" s="97"/>
      <c r="AFD12" s="97"/>
      <c r="AFE12" s="97"/>
      <c r="AFF12" s="97"/>
      <c r="AFG12" s="97"/>
      <c r="AFH12" s="97"/>
      <c r="AFI12" s="97"/>
      <c r="AFJ12" s="97"/>
      <c r="AFK12" s="97"/>
      <c r="AFL12" s="97"/>
      <c r="AFM12" s="97"/>
      <c r="AFN12" s="97"/>
      <c r="AFO12" s="97"/>
      <c r="AFP12" s="97"/>
      <c r="AFQ12" s="97"/>
      <c r="AFR12" s="97"/>
      <c r="AFS12" s="97"/>
      <c r="AFT12" s="97"/>
      <c r="AFU12" s="97"/>
      <c r="AFV12" s="97"/>
      <c r="AFW12" s="97"/>
      <c r="AFX12" s="97"/>
      <c r="AFY12" s="97"/>
      <c r="AFZ12" s="97"/>
      <c r="AGA12" s="97"/>
      <c r="AGB12" s="97"/>
      <c r="AGC12" s="97"/>
      <c r="AGD12" s="97"/>
      <c r="AGE12" s="97"/>
      <c r="AGF12" s="97"/>
      <c r="AGG12" s="97"/>
      <c r="AGH12" s="97"/>
      <c r="AGI12" s="97"/>
      <c r="AGJ12" s="97"/>
      <c r="AGK12" s="97"/>
      <c r="AGL12" s="97"/>
      <c r="AGM12" s="97"/>
      <c r="AGN12" s="97"/>
      <c r="AGO12" s="97"/>
      <c r="AGP12" s="97"/>
      <c r="AGQ12" s="97"/>
      <c r="AGR12" s="97"/>
      <c r="AGS12" s="97"/>
      <c r="AGT12" s="97"/>
      <c r="AGU12" s="97"/>
      <c r="AGV12" s="97"/>
      <c r="AGW12" s="97"/>
      <c r="AGX12" s="97"/>
      <c r="AGY12" s="97"/>
      <c r="AGZ12" s="97"/>
      <c r="AHA12" s="97"/>
      <c r="AHB12" s="97"/>
      <c r="AHC12" s="97"/>
      <c r="AHD12" s="97"/>
      <c r="AHE12" s="97"/>
      <c r="AHF12" s="97"/>
      <c r="AHG12" s="97"/>
      <c r="AHH12" s="97"/>
      <c r="AHI12" s="97"/>
      <c r="AHJ12" s="97"/>
      <c r="AHK12" s="97"/>
      <c r="AHL12" s="97"/>
      <c r="AHM12" s="97"/>
      <c r="AHN12" s="97"/>
      <c r="AHO12" s="97"/>
      <c r="AHP12" s="97"/>
      <c r="AHQ12" s="97"/>
      <c r="AHR12" s="97"/>
      <c r="AHS12" s="97"/>
      <c r="AHT12" s="97"/>
      <c r="AHU12" s="97"/>
      <c r="AHV12" s="97"/>
      <c r="AHW12" s="97"/>
      <c r="AHX12" s="97"/>
      <c r="AHY12" s="97"/>
      <c r="AHZ12" s="97"/>
      <c r="AIA12" s="97"/>
      <c r="AIB12" s="97"/>
      <c r="AIC12" s="97"/>
      <c r="AID12" s="97"/>
      <c r="AIE12" s="97"/>
      <c r="AIF12" s="97"/>
      <c r="AIG12" s="97"/>
      <c r="AIH12" s="97"/>
      <c r="AII12" s="97"/>
      <c r="AIJ12" s="97"/>
      <c r="AIK12" s="97"/>
      <c r="AIL12" s="97"/>
      <c r="AIM12" s="97"/>
      <c r="AIN12" s="97"/>
      <c r="AIO12" s="97"/>
      <c r="AIP12" s="97"/>
      <c r="AIQ12" s="97"/>
      <c r="AIR12" s="97"/>
      <c r="AIS12" s="97"/>
      <c r="AIT12" s="97"/>
      <c r="AIU12" s="97"/>
      <c r="AIV12" s="97"/>
      <c r="AIW12" s="97"/>
      <c r="AIX12" s="97"/>
      <c r="AIY12" s="97"/>
      <c r="AIZ12" s="97"/>
      <c r="AJA12" s="97"/>
      <c r="AJB12" s="97"/>
      <c r="AJC12" s="97"/>
      <c r="AJD12" s="97"/>
      <c r="AJE12" s="97"/>
      <c r="AJF12" s="97"/>
      <c r="AJG12" s="97"/>
      <c r="AJH12" s="97"/>
      <c r="AJI12" s="97"/>
      <c r="AJJ12" s="97"/>
      <c r="AJK12" s="97"/>
      <c r="AJL12" s="97"/>
      <c r="AJM12" s="97"/>
      <c r="AJN12" s="97"/>
      <c r="AJO12" s="97"/>
      <c r="AJP12" s="97"/>
      <c r="AJQ12" s="97"/>
      <c r="AJR12" s="97"/>
      <c r="AJS12" s="97"/>
      <c r="AJT12" s="97"/>
      <c r="AJU12" s="97"/>
      <c r="AJV12" s="97"/>
      <c r="AJW12" s="97"/>
      <c r="AJX12" s="97"/>
      <c r="AJY12" s="97"/>
      <c r="AJZ12" s="97"/>
      <c r="AKA12" s="97"/>
      <c r="AKB12" s="97"/>
      <c r="AKC12" s="97"/>
      <c r="AKD12" s="97"/>
      <c r="AKE12" s="97"/>
      <c r="AKF12" s="97"/>
      <c r="AKG12" s="97"/>
      <c r="AKH12" s="97"/>
      <c r="AKI12" s="97"/>
      <c r="AKJ12" s="97"/>
      <c r="AKK12" s="97"/>
      <c r="AKL12" s="97"/>
      <c r="AKM12" s="97"/>
      <c r="AKN12" s="97"/>
      <c r="AKO12" s="97"/>
      <c r="AKP12" s="97"/>
      <c r="AKQ12" s="97"/>
      <c r="AKR12" s="97"/>
      <c r="AKS12" s="97"/>
      <c r="AKT12" s="97"/>
      <c r="AKU12" s="97"/>
      <c r="AKV12" s="97"/>
      <c r="AKW12" s="97"/>
      <c r="AKX12" s="97"/>
      <c r="AKY12" s="97"/>
      <c r="AKZ12" s="97"/>
      <c r="ALA12" s="97"/>
      <c r="ALB12" s="97"/>
      <c r="ALC12" s="97"/>
      <c r="ALD12" s="97"/>
      <c r="ALE12" s="97"/>
      <c r="ALF12" s="97"/>
      <c r="ALG12" s="97"/>
      <c r="ALH12" s="97"/>
      <c r="ALI12" s="97"/>
      <c r="ALJ12" s="97"/>
      <c r="ALK12" s="97"/>
      <c r="ALL12" s="97"/>
      <c r="ALM12" s="97"/>
      <c r="ALN12" s="97"/>
      <c r="ALO12" s="97"/>
      <c r="ALP12" s="97"/>
      <c r="ALQ12" s="97"/>
      <c r="ALR12" s="97"/>
      <c r="ALS12" s="97"/>
      <c r="ALT12" s="97"/>
      <c r="ALU12" s="97"/>
      <c r="ALV12" s="97"/>
      <c r="ALW12" s="97"/>
      <c r="ALX12" s="97"/>
      <c r="ALY12" s="97"/>
      <c r="ALZ12" s="97"/>
      <c r="AMA12" s="97"/>
      <c r="AMB12" s="97"/>
      <c r="AMC12" s="97"/>
      <c r="AMD12" s="97"/>
      <c r="AME12" s="97"/>
      <c r="AMF12" s="97"/>
      <c r="AMG12" s="97"/>
      <c r="AMH12" s="97"/>
      <c r="AMI12" s="97"/>
      <c r="AMJ12" s="97"/>
      <c r="AMK12" s="97"/>
      <c r="AML12" s="97"/>
      <c r="AMM12" s="97"/>
      <c r="AMN12" s="97"/>
    </row>
    <row r="13" spans="1:1028" ht="38.25">
      <c r="A13" s="36">
        <v>10</v>
      </c>
      <c r="B13" s="37">
        <v>66</v>
      </c>
      <c r="C13" s="38" t="s">
        <v>913</v>
      </c>
      <c r="D13" s="153" t="s">
        <v>1323</v>
      </c>
      <c r="E13" s="45"/>
      <c r="F13" s="45"/>
      <c r="G13" s="45"/>
      <c r="H13" s="45"/>
      <c r="I13" s="45"/>
      <c r="J13" s="47"/>
      <c r="K13" s="41">
        <v>0.1</v>
      </c>
      <c r="L13" s="41">
        <v>0.3</v>
      </c>
      <c r="M13" s="41">
        <v>0.6</v>
      </c>
      <c r="N13" s="42" t="s">
        <v>1302</v>
      </c>
      <c r="O13" s="42" t="s">
        <v>1324</v>
      </c>
      <c r="P13" s="43">
        <v>0</v>
      </c>
      <c r="Q13" s="43">
        <v>0</v>
      </c>
      <c r="R13" s="127"/>
      <c r="S13" s="44" t="s">
        <v>1312</v>
      </c>
      <c r="T13" s="44" t="s">
        <v>1313</v>
      </c>
      <c r="U13" s="44" t="s">
        <v>1314</v>
      </c>
      <c r="V13" s="44" t="s">
        <v>1315</v>
      </c>
    </row>
    <row r="14" spans="1:1028" s="109" customFormat="1" ht="51">
      <c r="A14" s="140">
        <v>11</v>
      </c>
      <c r="B14" s="141">
        <v>86</v>
      </c>
      <c r="C14" s="142" t="s">
        <v>913</v>
      </c>
      <c r="D14" s="154" t="s">
        <v>1325</v>
      </c>
      <c r="E14" s="93"/>
      <c r="F14" s="93"/>
      <c r="G14" s="93"/>
      <c r="H14" s="93"/>
      <c r="I14" s="93"/>
      <c r="J14" s="107" t="s">
        <v>1325</v>
      </c>
      <c r="K14" s="144">
        <v>1</v>
      </c>
      <c r="L14" s="144">
        <v>1</v>
      </c>
      <c r="M14" s="144">
        <v>1</v>
      </c>
      <c r="N14" s="143" t="s">
        <v>1302</v>
      </c>
      <c r="O14" s="143" t="s">
        <v>1324</v>
      </c>
      <c r="P14" s="145"/>
      <c r="Q14" s="145"/>
      <c r="R14" s="146"/>
      <c r="S14" s="147" t="s">
        <v>1312</v>
      </c>
      <c r="T14" s="147" t="s">
        <v>1313</v>
      </c>
      <c r="U14" s="147" t="s">
        <v>1314</v>
      </c>
      <c r="V14" s="147" t="s">
        <v>1315</v>
      </c>
      <c r="W14" s="108"/>
      <c r="X14" s="108"/>
      <c r="Y14" s="108"/>
      <c r="Z14" s="108"/>
      <c r="AA14" s="108"/>
    </row>
    <row r="15" spans="1:1028" ht="106.5">
      <c r="A15" s="36">
        <v>12</v>
      </c>
      <c r="B15" s="37">
        <v>87</v>
      </c>
      <c r="C15" s="38" t="s">
        <v>913</v>
      </c>
      <c r="D15" s="152" t="s">
        <v>1566</v>
      </c>
      <c r="E15" s="45">
        <f>102+46</f>
        <v>148</v>
      </c>
      <c r="F15" s="45" t="s">
        <v>1309</v>
      </c>
      <c r="G15" s="45" t="s">
        <v>1326</v>
      </c>
      <c r="H15" s="46">
        <f>E15*659.01</f>
        <v>97533.48</v>
      </c>
      <c r="I15" s="46"/>
      <c r="J15" s="39"/>
      <c r="K15" s="41">
        <v>0.2</v>
      </c>
      <c r="L15" s="41">
        <v>0.65</v>
      </c>
      <c r="M15" s="41">
        <v>1</v>
      </c>
      <c r="N15" s="42" t="s">
        <v>1302</v>
      </c>
      <c r="O15" s="42" t="s">
        <v>1327</v>
      </c>
      <c r="P15" s="43">
        <v>0.1</v>
      </c>
      <c r="Q15" s="43">
        <v>0.12</v>
      </c>
      <c r="R15" s="127">
        <v>0.15</v>
      </c>
      <c r="S15" s="44" t="s">
        <v>1312</v>
      </c>
      <c r="T15" s="44" t="s">
        <v>1313</v>
      </c>
      <c r="U15" s="44" t="s">
        <v>1314</v>
      </c>
      <c r="V15" s="44" t="s">
        <v>1315</v>
      </c>
    </row>
    <row r="16" spans="1:1028" ht="38.25">
      <c r="A16" s="36">
        <v>13</v>
      </c>
      <c r="B16" s="37">
        <v>112</v>
      </c>
      <c r="C16" s="38" t="s">
        <v>913</v>
      </c>
      <c r="D16" s="155" t="s">
        <v>1554</v>
      </c>
      <c r="E16" s="45">
        <v>0</v>
      </c>
      <c r="F16" s="45" t="s">
        <v>1328</v>
      </c>
      <c r="G16" s="45"/>
      <c r="H16" s="45"/>
      <c r="I16" s="45"/>
      <c r="J16" s="148" t="s">
        <v>1555</v>
      </c>
      <c r="K16" s="41">
        <v>0.1</v>
      </c>
      <c r="L16" s="41">
        <v>1</v>
      </c>
      <c r="M16" s="41">
        <v>1</v>
      </c>
      <c r="N16" s="42" t="s">
        <v>1302</v>
      </c>
      <c r="O16" s="42" t="s">
        <v>1322</v>
      </c>
      <c r="P16" s="43">
        <v>0</v>
      </c>
      <c r="Q16" s="43">
        <v>0.5</v>
      </c>
      <c r="R16" s="127">
        <v>0.5</v>
      </c>
      <c r="S16" s="44" t="s">
        <v>1312</v>
      </c>
      <c r="T16" s="44" t="s">
        <v>1313</v>
      </c>
      <c r="U16" s="44" t="s">
        <v>1314</v>
      </c>
      <c r="V16" s="44" t="s">
        <v>1315</v>
      </c>
    </row>
    <row r="17" spans="1:27" ht="51">
      <c r="A17" s="36">
        <v>14</v>
      </c>
      <c r="B17" s="37">
        <v>88</v>
      </c>
      <c r="C17" s="38" t="s">
        <v>913</v>
      </c>
      <c r="D17" s="152" t="s">
        <v>1329</v>
      </c>
      <c r="E17" s="45"/>
      <c r="F17" s="45"/>
      <c r="G17" s="45"/>
      <c r="H17" s="45"/>
      <c r="I17" s="45"/>
      <c r="J17" s="39"/>
      <c r="K17" s="41">
        <v>0.4</v>
      </c>
      <c r="L17" s="41">
        <v>0.6</v>
      </c>
      <c r="M17" s="41">
        <v>0.8</v>
      </c>
      <c r="N17" s="42" t="s">
        <v>1302</v>
      </c>
      <c r="O17" s="42" t="s">
        <v>1317</v>
      </c>
      <c r="P17" s="43">
        <v>0.45</v>
      </c>
      <c r="Q17" s="43">
        <v>0.5</v>
      </c>
      <c r="R17" s="127">
        <v>0.5</v>
      </c>
      <c r="S17" s="44" t="s">
        <v>1312</v>
      </c>
      <c r="T17" s="44" t="s">
        <v>1313</v>
      </c>
      <c r="U17" s="44" t="s">
        <v>1314</v>
      </c>
      <c r="V17" s="44" t="s">
        <v>1315</v>
      </c>
    </row>
    <row r="18" spans="1:27" ht="38.25">
      <c r="A18" s="36">
        <v>15</v>
      </c>
      <c r="B18" s="37">
        <v>67</v>
      </c>
      <c r="C18" s="38" t="s">
        <v>913</v>
      </c>
      <c r="D18" s="153" t="s">
        <v>1556</v>
      </c>
      <c r="E18" s="45">
        <v>500</v>
      </c>
      <c r="F18" s="45" t="s">
        <v>1309</v>
      </c>
      <c r="G18" s="45" t="s">
        <v>1330</v>
      </c>
      <c r="H18" s="46">
        <f>E18*659.01</f>
        <v>329505</v>
      </c>
      <c r="I18" s="46"/>
      <c r="J18" s="47" t="s">
        <v>1546</v>
      </c>
      <c r="K18" s="41">
        <v>0.1</v>
      </c>
      <c r="L18" s="41">
        <v>0.4</v>
      </c>
      <c r="M18" s="41">
        <v>1</v>
      </c>
      <c r="N18" s="42" t="s">
        <v>1302</v>
      </c>
      <c r="O18" s="42" t="s">
        <v>1311</v>
      </c>
      <c r="P18" s="43">
        <v>0</v>
      </c>
      <c r="Q18" s="43">
        <v>0</v>
      </c>
      <c r="R18" s="127">
        <v>0</v>
      </c>
      <c r="S18" s="44" t="s">
        <v>1312</v>
      </c>
      <c r="T18" s="44" t="s">
        <v>1313</v>
      </c>
      <c r="U18" s="44" t="s">
        <v>1314</v>
      </c>
      <c r="V18" s="44" t="s">
        <v>1315</v>
      </c>
    </row>
    <row r="19" spans="1:27" ht="25.5">
      <c r="A19" s="36">
        <v>16</v>
      </c>
      <c r="B19" s="37">
        <v>62</v>
      </c>
      <c r="C19" s="38" t="s">
        <v>884</v>
      </c>
      <c r="D19" s="153" t="s">
        <v>735</v>
      </c>
      <c r="E19" s="45"/>
      <c r="F19" s="45"/>
      <c r="G19" s="45"/>
      <c r="H19" s="45"/>
      <c r="I19" s="45"/>
      <c r="J19" s="47"/>
      <c r="K19" s="41">
        <v>0.3</v>
      </c>
      <c r="L19" s="41">
        <v>0.2</v>
      </c>
      <c r="M19" s="41">
        <v>1</v>
      </c>
      <c r="N19" s="42" t="s">
        <v>1302</v>
      </c>
      <c r="O19" s="42" t="s">
        <v>1303</v>
      </c>
      <c r="P19" s="43"/>
      <c r="Q19" s="43">
        <v>0.1</v>
      </c>
      <c r="R19" s="127"/>
      <c r="S19" s="44" t="s">
        <v>1304</v>
      </c>
      <c r="T19" s="44" t="s">
        <v>1305</v>
      </c>
      <c r="U19" s="44" t="s">
        <v>1331</v>
      </c>
      <c r="V19" s="44" t="s">
        <v>1332</v>
      </c>
    </row>
    <row r="20" spans="1:27" ht="63.75">
      <c r="A20" s="36">
        <v>17</v>
      </c>
      <c r="B20" s="37">
        <v>69</v>
      </c>
      <c r="C20" s="38" t="s">
        <v>913</v>
      </c>
      <c r="D20" s="153" t="s">
        <v>1333</v>
      </c>
      <c r="E20" s="45"/>
      <c r="F20" s="45"/>
      <c r="G20" s="45"/>
      <c r="H20" s="45"/>
      <c r="I20" s="45"/>
      <c r="J20" s="47"/>
      <c r="K20" s="41">
        <v>1</v>
      </c>
      <c r="L20" s="41">
        <v>1</v>
      </c>
      <c r="M20" s="41">
        <v>1</v>
      </c>
      <c r="N20" s="42" t="s">
        <v>1302</v>
      </c>
      <c r="O20" s="42" t="s">
        <v>1334</v>
      </c>
      <c r="P20" s="43">
        <v>0.3</v>
      </c>
      <c r="Q20" s="43">
        <v>0.95</v>
      </c>
      <c r="R20" s="127">
        <v>1</v>
      </c>
      <c r="S20" s="44" t="s">
        <v>1312</v>
      </c>
      <c r="T20" s="44" t="s">
        <v>1313</v>
      </c>
      <c r="U20" s="44" t="s">
        <v>1314</v>
      </c>
      <c r="V20" s="44" t="s">
        <v>1315</v>
      </c>
    </row>
    <row r="21" spans="1:27" ht="38.25">
      <c r="A21" s="36">
        <v>23</v>
      </c>
      <c r="B21" s="37">
        <v>90</v>
      </c>
      <c r="C21" s="38" t="s">
        <v>913</v>
      </c>
      <c r="D21" s="156" t="s">
        <v>1335</v>
      </c>
      <c r="E21" s="45"/>
      <c r="F21" s="45"/>
      <c r="G21" s="45"/>
      <c r="H21" s="45"/>
      <c r="I21" s="45"/>
      <c r="J21" s="49"/>
      <c r="K21" s="41">
        <v>0.6</v>
      </c>
      <c r="L21" s="41">
        <v>1</v>
      </c>
      <c r="M21" s="41">
        <v>1</v>
      </c>
      <c r="N21" s="42" t="s">
        <v>1302</v>
      </c>
      <c r="O21" s="42" t="s">
        <v>1317</v>
      </c>
      <c r="P21" s="43">
        <v>0</v>
      </c>
      <c r="Q21" s="43">
        <v>0</v>
      </c>
      <c r="R21" s="127">
        <v>0</v>
      </c>
      <c r="S21" s="44" t="s">
        <v>1312</v>
      </c>
      <c r="T21" s="44" t="s">
        <v>1313</v>
      </c>
      <c r="U21" s="44" t="s">
        <v>1314</v>
      </c>
      <c r="V21" s="44" t="s">
        <v>1315</v>
      </c>
    </row>
    <row r="22" spans="1:27" ht="38.25">
      <c r="A22" s="36">
        <v>19</v>
      </c>
      <c r="B22" s="37">
        <v>111</v>
      </c>
      <c r="C22" s="38" t="s">
        <v>913</v>
      </c>
      <c r="D22" s="152" t="s">
        <v>1336</v>
      </c>
      <c r="E22" s="45">
        <v>520</v>
      </c>
      <c r="F22" s="45" t="s">
        <v>1309</v>
      </c>
      <c r="G22" s="45" t="s">
        <v>1330</v>
      </c>
      <c r="H22" s="46">
        <f>E22*659.01</f>
        <v>342685.2</v>
      </c>
      <c r="I22" s="46"/>
      <c r="J22" s="39"/>
      <c r="K22" s="41">
        <v>1</v>
      </c>
      <c r="L22" s="41">
        <v>1</v>
      </c>
      <c r="M22" s="41">
        <v>1</v>
      </c>
      <c r="N22" s="42" t="s">
        <v>1302</v>
      </c>
      <c r="O22" s="149" t="s">
        <v>1339</v>
      </c>
      <c r="P22" s="43">
        <v>0.8</v>
      </c>
      <c r="Q22" s="43">
        <v>0.8</v>
      </c>
      <c r="R22" s="127">
        <v>0.8</v>
      </c>
      <c r="S22" s="44" t="s">
        <v>1312</v>
      </c>
      <c r="T22" s="44" t="s">
        <v>1313</v>
      </c>
      <c r="U22" s="44" t="s">
        <v>1314</v>
      </c>
      <c r="V22" s="44" t="s">
        <v>1315</v>
      </c>
    </row>
    <row r="23" spans="1:27" ht="38.25">
      <c r="A23" s="36">
        <v>20</v>
      </c>
      <c r="B23" s="37">
        <v>79</v>
      </c>
      <c r="C23" s="38" t="s">
        <v>913</v>
      </c>
      <c r="D23" s="152" t="s">
        <v>1337</v>
      </c>
      <c r="E23" s="45">
        <v>1080</v>
      </c>
      <c r="F23" s="45" t="s">
        <v>1309</v>
      </c>
      <c r="G23" s="45" t="s">
        <v>1338</v>
      </c>
      <c r="H23" s="46">
        <f>E23*659.01</f>
        <v>711730.8</v>
      </c>
      <c r="I23" s="46"/>
      <c r="J23" s="39"/>
      <c r="K23" s="41">
        <v>0.6</v>
      </c>
      <c r="L23" s="41">
        <v>1</v>
      </c>
      <c r="M23" s="41">
        <v>1</v>
      </c>
      <c r="N23" s="42" t="s">
        <v>1302</v>
      </c>
      <c r="O23" s="42" t="s">
        <v>1339</v>
      </c>
      <c r="P23" s="43">
        <v>0.3</v>
      </c>
      <c r="Q23" s="43">
        <v>0.6</v>
      </c>
      <c r="R23" s="127">
        <v>0.85</v>
      </c>
      <c r="S23" s="44" t="s">
        <v>1312</v>
      </c>
      <c r="T23" s="44" t="s">
        <v>1313</v>
      </c>
      <c r="U23" s="44" t="s">
        <v>1314</v>
      </c>
      <c r="V23" s="44" t="s">
        <v>1315</v>
      </c>
    </row>
    <row r="24" spans="1:27" ht="38.25">
      <c r="A24" s="36">
        <v>21</v>
      </c>
      <c r="B24" s="37">
        <v>110</v>
      </c>
      <c r="C24" s="38" t="s">
        <v>913</v>
      </c>
      <c r="D24" s="157" t="s">
        <v>1340</v>
      </c>
      <c r="E24" s="45">
        <v>211</v>
      </c>
      <c r="F24" s="45">
        <v>6820374</v>
      </c>
      <c r="G24" s="45" t="s">
        <v>1341</v>
      </c>
      <c r="H24" s="46">
        <f>E24*659.01</f>
        <v>139051.10999999999</v>
      </c>
      <c r="I24" s="46"/>
      <c r="J24" s="48"/>
      <c r="K24" s="41">
        <v>0.8</v>
      </c>
      <c r="L24" s="41">
        <v>1</v>
      </c>
      <c r="M24" s="41">
        <v>1</v>
      </c>
      <c r="N24" s="42" t="s">
        <v>1302</v>
      </c>
      <c r="O24" s="42" t="s">
        <v>1322</v>
      </c>
      <c r="P24" s="43">
        <v>0.9</v>
      </c>
      <c r="Q24" s="43">
        <v>0.9</v>
      </c>
      <c r="R24" s="127">
        <v>0.95</v>
      </c>
      <c r="S24" s="44" t="s">
        <v>1312</v>
      </c>
      <c r="T24" s="44" t="s">
        <v>1313</v>
      </c>
      <c r="U24" s="44" t="s">
        <v>1314</v>
      </c>
      <c r="V24" s="44" t="s">
        <v>1315</v>
      </c>
    </row>
    <row r="25" spans="1:27" ht="38.25">
      <c r="A25" s="36">
        <v>22</v>
      </c>
      <c r="B25" s="37">
        <v>84</v>
      </c>
      <c r="C25" s="38" t="s">
        <v>913</v>
      </c>
      <c r="D25" s="152" t="s">
        <v>1342</v>
      </c>
      <c r="E25" s="45">
        <v>500</v>
      </c>
      <c r="F25" s="45" t="s">
        <v>1309</v>
      </c>
      <c r="G25" s="45" t="s">
        <v>1330</v>
      </c>
      <c r="H25" s="46">
        <f>E25*659.01</f>
        <v>329505</v>
      </c>
      <c r="I25" s="46"/>
      <c r="J25" s="39"/>
      <c r="K25" s="41">
        <v>0.2</v>
      </c>
      <c r="L25" s="41">
        <v>0.6</v>
      </c>
      <c r="M25" s="41">
        <v>1</v>
      </c>
      <c r="N25" s="42" t="s">
        <v>1302</v>
      </c>
      <c r="O25" s="42" t="s">
        <v>1322</v>
      </c>
      <c r="P25" s="43">
        <v>0</v>
      </c>
      <c r="Q25" s="43">
        <v>0.05</v>
      </c>
      <c r="R25" s="127">
        <v>0.05</v>
      </c>
      <c r="S25" s="44" t="s">
        <v>1312</v>
      </c>
      <c r="T25" s="44" t="s">
        <v>1313</v>
      </c>
      <c r="U25" s="44" t="s">
        <v>1314</v>
      </c>
      <c r="V25" s="44" t="s">
        <v>1315</v>
      </c>
    </row>
    <row r="26" spans="1:27" ht="120">
      <c r="A26" s="36">
        <v>18</v>
      </c>
      <c r="B26" s="37">
        <v>95</v>
      </c>
      <c r="C26" s="38" t="s">
        <v>913</v>
      </c>
      <c r="D26" s="156" t="s">
        <v>1567</v>
      </c>
      <c r="E26" s="45"/>
      <c r="F26" s="45"/>
      <c r="G26" s="45"/>
      <c r="H26" s="45"/>
      <c r="I26" s="45"/>
      <c r="J26" s="134"/>
      <c r="K26" s="41">
        <v>0.25</v>
      </c>
      <c r="L26" s="41">
        <v>0.6</v>
      </c>
      <c r="M26" s="41">
        <v>1</v>
      </c>
      <c r="N26" s="42" t="s">
        <v>1302</v>
      </c>
      <c r="O26" s="42" t="s">
        <v>1317</v>
      </c>
      <c r="P26" s="43">
        <v>0</v>
      </c>
      <c r="Q26" s="43">
        <v>0</v>
      </c>
      <c r="R26" s="127">
        <v>0</v>
      </c>
      <c r="S26" s="44" t="s">
        <v>1312</v>
      </c>
      <c r="T26" s="44" t="s">
        <v>1313</v>
      </c>
      <c r="U26" s="44" t="s">
        <v>1314</v>
      </c>
      <c r="V26" s="44" t="s">
        <v>1315</v>
      </c>
    </row>
    <row r="27" spans="1:27" ht="38.25">
      <c r="A27" s="36">
        <v>24</v>
      </c>
      <c r="B27" s="37">
        <v>74</v>
      </c>
      <c r="C27" s="38" t="s">
        <v>913</v>
      </c>
      <c r="D27" s="152" t="s">
        <v>1343</v>
      </c>
      <c r="E27" s="45">
        <v>1100</v>
      </c>
      <c r="F27" s="45" t="s">
        <v>1309</v>
      </c>
      <c r="G27" s="45" t="s">
        <v>1338</v>
      </c>
      <c r="H27" s="46">
        <f>E27*659.01</f>
        <v>724911</v>
      </c>
      <c r="I27" s="46"/>
      <c r="J27" s="39"/>
      <c r="K27" s="41">
        <v>0.2</v>
      </c>
      <c r="L27" s="41">
        <v>0.4</v>
      </c>
      <c r="M27" s="41">
        <v>0.5</v>
      </c>
      <c r="N27" s="42" t="s">
        <v>1302</v>
      </c>
      <c r="O27" s="42" t="s">
        <v>1339</v>
      </c>
      <c r="P27" s="43">
        <v>0.2</v>
      </c>
      <c r="Q27" s="43">
        <v>0.35</v>
      </c>
      <c r="R27" s="127">
        <v>0.7</v>
      </c>
      <c r="S27" s="44" t="s">
        <v>1312</v>
      </c>
      <c r="T27" s="44" t="s">
        <v>1313</v>
      </c>
      <c r="U27" s="44" t="s">
        <v>1314</v>
      </c>
      <c r="V27" s="44" t="s">
        <v>1315</v>
      </c>
    </row>
    <row r="28" spans="1:27" ht="38.25">
      <c r="A28" s="36">
        <v>25</v>
      </c>
      <c r="B28" s="37">
        <v>70</v>
      </c>
      <c r="C28" s="38" t="s">
        <v>913</v>
      </c>
      <c r="D28" s="153" t="s">
        <v>1344</v>
      </c>
      <c r="E28" s="45"/>
      <c r="F28" s="45"/>
      <c r="G28" s="45"/>
      <c r="H28" s="45"/>
      <c r="I28" s="45"/>
      <c r="J28" s="47"/>
      <c r="K28" s="41"/>
      <c r="L28" s="41">
        <v>0.1</v>
      </c>
      <c r="M28" s="41">
        <v>0.3</v>
      </c>
      <c r="N28" s="42" t="s">
        <v>1302</v>
      </c>
      <c r="O28" s="42" t="s">
        <v>1334</v>
      </c>
      <c r="P28" s="43">
        <v>0</v>
      </c>
      <c r="Q28" s="43">
        <v>0</v>
      </c>
      <c r="R28" s="127">
        <v>0</v>
      </c>
      <c r="S28" s="44" t="s">
        <v>1312</v>
      </c>
      <c r="T28" s="44" t="s">
        <v>1313</v>
      </c>
      <c r="U28" s="44" t="s">
        <v>1314</v>
      </c>
      <c r="V28" s="44" t="s">
        <v>1315</v>
      </c>
    </row>
    <row r="29" spans="1:27" ht="38.25">
      <c r="A29" s="53">
        <v>26</v>
      </c>
      <c r="B29" s="54">
        <v>82</v>
      </c>
      <c r="C29" s="55" t="s">
        <v>913</v>
      </c>
      <c r="D29" s="158" t="s">
        <v>1345</v>
      </c>
      <c r="E29" s="122">
        <v>3021</v>
      </c>
      <c r="F29" s="122">
        <v>6546103</v>
      </c>
      <c r="G29" s="122" t="s">
        <v>1346</v>
      </c>
      <c r="H29" s="123">
        <f>E29*659.01</f>
        <v>1990869.21</v>
      </c>
      <c r="I29" s="123"/>
      <c r="J29" s="121" t="s">
        <v>1345</v>
      </c>
      <c r="K29" s="58">
        <v>0.2</v>
      </c>
      <c r="L29" s="58">
        <v>0.5</v>
      </c>
      <c r="M29" s="58">
        <v>1</v>
      </c>
      <c r="N29" s="59" t="s">
        <v>1302</v>
      </c>
      <c r="O29" s="59" t="s">
        <v>1339</v>
      </c>
      <c r="P29" s="60">
        <v>0</v>
      </c>
      <c r="Q29" s="60">
        <v>0</v>
      </c>
      <c r="R29" s="129"/>
      <c r="S29" s="61" t="s">
        <v>1312</v>
      </c>
      <c r="T29" s="61" t="s">
        <v>1313</v>
      </c>
      <c r="U29" s="61" t="s">
        <v>1314</v>
      </c>
      <c r="V29" s="61" t="s">
        <v>1315</v>
      </c>
    </row>
    <row r="30" spans="1:27" ht="38.25">
      <c r="A30" s="36">
        <v>27</v>
      </c>
      <c r="B30" s="37">
        <v>108</v>
      </c>
      <c r="C30" s="38" t="s">
        <v>913</v>
      </c>
      <c r="D30" s="159" t="s">
        <v>1347</v>
      </c>
      <c r="E30" s="45"/>
      <c r="F30" s="45"/>
      <c r="G30" s="45"/>
      <c r="H30" s="45"/>
      <c r="I30" s="45"/>
      <c r="J30" s="50"/>
      <c r="K30" s="41">
        <v>0.1</v>
      </c>
      <c r="L30" s="41">
        <v>0.6</v>
      </c>
      <c r="M30" s="41">
        <v>1</v>
      </c>
      <c r="N30" s="42" t="s">
        <v>1302</v>
      </c>
      <c r="O30" s="42" t="s">
        <v>1324</v>
      </c>
      <c r="P30" s="43">
        <v>0</v>
      </c>
      <c r="Q30" s="43">
        <v>0</v>
      </c>
      <c r="R30" s="127"/>
      <c r="S30" s="44" t="s">
        <v>1312</v>
      </c>
      <c r="T30" s="44" t="s">
        <v>1313</v>
      </c>
      <c r="U30" s="44" t="s">
        <v>1314</v>
      </c>
      <c r="V30" s="44" t="s">
        <v>1315</v>
      </c>
    </row>
    <row r="31" spans="1:27" s="109" customFormat="1" ht="38.25">
      <c r="A31" s="140">
        <v>28</v>
      </c>
      <c r="B31" s="141">
        <v>92</v>
      </c>
      <c r="C31" s="142" t="s">
        <v>913</v>
      </c>
      <c r="D31" s="160" t="s">
        <v>1348</v>
      </c>
      <c r="E31" s="93"/>
      <c r="F31" s="93"/>
      <c r="G31" s="93"/>
      <c r="H31" s="93"/>
      <c r="I31" s="93"/>
      <c r="J31" s="88" t="s">
        <v>1348</v>
      </c>
      <c r="K31" s="144"/>
      <c r="L31" s="144">
        <v>0.3</v>
      </c>
      <c r="M31" s="144">
        <v>0.6</v>
      </c>
      <c r="N31" s="143" t="s">
        <v>1302</v>
      </c>
      <c r="O31" s="143" t="s">
        <v>1324</v>
      </c>
      <c r="P31" s="145"/>
      <c r="Q31" s="145"/>
      <c r="R31" s="146"/>
      <c r="S31" s="147" t="s">
        <v>1312</v>
      </c>
      <c r="T31" s="147" t="s">
        <v>1313</v>
      </c>
      <c r="U31" s="147" t="s">
        <v>1314</v>
      </c>
      <c r="V31" s="147" t="s">
        <v>1315</v>
      </c>
      <c r="W31" s="108"/>
      <c r="X31" s="108"/>
      <c r="Y31" s="108"/>
      <c r="Z31" s="108"/>
      <c r="AA31" s="108"/>
    </row>
    <row r="32" spans="1:27" ht="25.5">
      <c r="A32" s="36">
        <v>29</v>
      </c>
      <c r="B32" s="37">
        <v>109</v>
      </c>
      <c r="C32" s="38" t="s">
        <v>655</v>
      </c>
      <c r="D32" s="159" t="s">
        <v>1349</v>
      </c>
      <c r="E32" s="45"/>
      <c r="F32" s="45"/>
      <c r="G32" s="45"/>
      <c r="H32" s="45"/>
      <c r="I32" s="45"/>
      <c r="J32" s="50"/>
      <c r="K32" s="41"/>
      <c r="L32" s="41"/>
      <c r="M32" s="41"/>
      <c r="N32" s="42" t="s">
        <v>1350</v>
      </c>
      <c r="O32" s="42" t="s">
        <v>1351</v>
      </c>
      <c r="P32" s="43">
        <v>0.36</v>
      </c>
      <c r="Q32" s="43">
        <v>0.62</v>
      </c>
      <c r="R32" s="127"/>
      <c r="S32" s="44" t="s">
        <v>1304</v>
      </c>
      <c r="T32" s="44" t="s">
        <v>1305</v>
      </c>
      <c r="U32" s="44" t="s">
        <v>1352</v>
      </c>
      <c r="V32" s="44" t="s">
        <v>1353</v>
      </c>
    </row>
    <row r="33" spans="1:1028" ht="25.5">
      <c r="A33" s="36">
        <v>30</v>
      </c>
      <c r="B33" s="37">
        <v>32</v>
      </c>
      <c r="C33" s="38" t="s">
        <v>655</v>
      </c>
      <c r="D33" s="153" t="s">
        <v>1354</v>
      </c>
      <c r="E33" s="45"/>
      <c r="F33" s="45"/>
      <c r="G33" s="45"/>
      <c r="H33" s="45"/>
      <c r="I33" s="45"/>
      <c r="J33" s="47"/>
      <c r="K33" s="41">
        <v>0.3</v>
      </c>
      <c r="L33" s="41">
        <v>1</v>
      </c>
      <c r="M33" s="41">
        <v>1</v>
      </c>
      <c r="N33" s="42" t="s">
        <v>1350</v>
      </c>
      <c r="O33" s="42" t="s">
        <v>1351</v>
      </c>
      <c r="P33" s="43">
        <v>0.46</v>
      </c>
      <c r="Q33" s="43">
        <v>0.46</v>
      </c>
      <c r="R33" s="127"/>
      <c r="S33" s="44" t="s">
        <v>1304</v>
      </c>
      <c r="T33" s="44" t="s">
        <v>1305</v>
      </c>
      <c r="U33" s="44" t="s">
        <v>1352</v>
      </c>
      <c r="V33" s="44" t="s">
        <v>1353</v>
      </c>
    </row>
    <row r="34" spans="1:1028" ht="25.5">
      <c r="A34" s="36">
        <v>31</v>
      </c>
      <c r="B34" s="37">
        <v>5</v>
      </c>
      <c r="C34" s="38" t="s">
        <v>13</v>
      </c>
      <c r="D34" s="153" t="s">
        <v>662</v>
      </c>
      <c r="E34" s="45"/>
      <c r="F34" s="45"/>
      <c r="G34" s="45"/>
      <c r="H34" s="45"/>
      <c r="I34" s="45"/>
      <c r="J34" s="47"/>
      <c r="K34" s="41">
        <v>1</v>
      </c>
      <c r="L34" s="41">
        <v>1</v>
      </c>
      <c r="M34" s="41">
        <v>1</v>
      </c>
      <c r="N34" s="42" t="s">
        <v>1355</v>
      </c>
      <c r="O34" s="42" t="s">
        <v>1356</v>
      </c>
      <c r="P34" s="43"/>
      <c r="Q34" s="43">
        <v>1</v>
      </c>
      <c r="R34" s="127"/>
      <c r="S34" s="44" t="s">
        <v>1304</v>
      </c>
      <c r="T34" s="44" t="s">
        <v>1305</v>
      </c>
      <c r="U34" s="44" t="s">
        <v>1306</v>
      </c>
      <c r="V34" s="44" t="s">
        <v>1307</v>
      </c>
    </row>
    <row r="35" spans="1:1028" ht="25.5">
      <c r="A35" s="36">
        <v>32</v>
      </c>
      <c r="B35" s="37">
        <v>6</v>
      </c>
      <c r="C35" s="38" t="s">
        <v>13</v>
      </c>
      <c r="D35" s="161" t="s">
        <v>22</v>
      </c>
      <c r="E35" s="45"/>
      <c r="F35" s="45"/>
      <c r="G35" s="45"/>
      <c r="H35" s="45"/>
      <c r="I35" s="45"/>
      <c r="J35" s="51"/>
      <c r="K35" s="41">
        <v>1</v>
      </c>
      <c r="L35" s="41">
        <v>1</v>
      </c>
      <c r="M35" s="41">
        <v>1</v>
      </c>
      <c r="N35" s="42" t="s">
        <v>1357</v>
      </c>
      <c r="O35" s="42" t="s">
        <v>1358</v>
      </c>
      <c r="P35" s="43"/>
      <c r="Q35" s="43">
        <v>1</v>
      </c>
      <c r="R35" s="127"/>
      <c r="S35" s="44" t="s">
        <v>1304</v>
      </c>
      <c r="T35" s="44" t="s">
        <v>1305</v>
      </c>
      <c r="U35" s="44" t="s">
        <v>1306</v>
      </c>
      <c r="V35" s="44" t="s">
        <v>1307</v>
      </c>
    </row>
    <row r="36" spans="1:1028" ht="25.5">
      <c r="A36" s="36">
        <v>33</v>
      </c>
      <c r="B36" s="37">
        <v>10</v>
      </c>
      <c r="C36" s="38" t="s">
        <v>13</v>
      </c>
      <c r="D36" s="153" t="s">
        <v>1359</v>
      </c>
      <c r="E36" s="45"/>
      <c r="F36" s="45"/>
      <c r="G36" s="45"/>
      <c r="H36" s="45"/>
      <c r="I36" s="45"/>
      <c r="J36" s="47"/>
      <c r="K36" s="42"/>
      <c r="L36" s="42"/>
      <c r="M36" s="42"/>
      <c r="N36" s="42" t="s">
        <v>1357</v>
      </c>
      <c r="O36" s="150" t="s">
        <v>1360</v>
      </c>
      <c r="P36" s="43">
        <v>1</v>
      </c>
      <c r="Q36" s="43">
        <v>1</v>
      </c>
      <c r="R36" s="127"/>
      <c r="S36" s="44" t="s">
        <v>1304</v>
      </c>
      <c r="T36" s="44" t="s">
        <v>1305</v>
      </c>
      <c r="U36" s="44" t="s">
        <v>1306</v>
      </c>
      <c r="V36" s="44" t="s">
        <v>1307</v>
      </c>
    </row>
    <row r="37" spans="1:1028" ht="25.5">
      <c r="A37" s="36">
        <v>34</v>
      </c>
      <c r="B37" s="37">
        <v>11</v>
      </c>
      <c r="C37" s="38" t="s">
        <v>13</v>
      </c>
      <c r="D37" s="153" t="s">
        <v>1361</v>
      </c>
      <c r="E37" s="45"/>
      <c r="F37" s="45"/>
      <c r="G37" s="45"/>
      <c r="H37" s="45"/>
      <c r="I37" s="45"/>
      <c r="J37" s="47"/>
      <c r="K37" s="41">
        <v>1</v>
      </c>
      <c r="L37" s="41">
        <v>1</v>
      </c>
      <c r="M37" s="41">
        <v>1</v>
      </c>
      <c r="N37" s="42" t="s">
        <v>1357</v>
      </c>
      <c r="O37" s="42" t="s">
        <v>1362</v>
      </c>
      <c r="P37" s="43">
        <v>1</v>
      </c>
      <c r="Q37" s="43">
        <v>1</v>
      </c>
      <c r="R37" s="127"/>
      <c r="S37" s="44" t="s">
        <v>1304</v>
      </c>
      <c r="T37" s="44" t="s">
        <v>1305</v>
      </c>
      <c r="U37" s="44" t="s">
        <v>1306</v>
      </c>
      <c r="V37" s="44" t="s">
        <v>1307</v>
      </c>
    </row>
    <row r="38" spans="1:1028" s="96" customFormat="1" ht="25.5">
      <c r="A38" s="140">
        <v>35</v>
      </c>
      <c r="B38" s="141">
        <v>44</v>
      </c>
      <c r="C38" s="142" t="s">
        <v>1363</v>
      </c>
      <c r="D38" s="162" t="s">
        <v>1364</v>
      </c>
      <c r="E38" s="93"/>
      <c r="F38" s="93"/>
      <c r="G38" s="93"/>
      <c r="H38" s="93"/>
      <c r="I38" s="93"/>
      <c r="J38" s="106" t="s">
        <v>1364</v>
      </c>
      <c r="K38" s="144">
        <v>1</v>
      </c>
      <c r="L38" s="144">
        <v>1</v>
      </c>
      <c r="M38" s="144">
        <v>1</v>
      </c>
      <c r="N38" s="143" t="s">
        <v>1355</v>
      </c>
      <c r="O38" s="143" t="s">
        <v>1365</v>
      </c>
      <c r="P38" s="145"/>
      <c r="Q38" s="145"/>
      <c r="R38" s="146"/>
      <c r="S38" s="147" t="s">
        <v>1366</v>
      </c>
      <c r="T38" s="147" t="s">
        <v>1367</v>
      </c>
      <c r="U38" s="147" t="s">
        <v>1368</v>
      </c>
      <c r="V38" s="147" t="s">
        <v>1369</v>
      </c>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7"/>
      <c r="IT38" s="97"/>
      <c r="IU38" s="97"/>
      <c r="IV38" s="97"/>
      <c r="IW38" s="97"/>
      <c r="IX38" s="97"/>
      <c r="IY38" s="97"/>
      <c r="IZ38" s="97"/>
      <c r="JA38" s="97"/>
      <c r="JB38" s="97"/>
      <c r="JC38" s="97"/>
      <c r="JD38" s="97"/>
      <c r="JE38" s="97"/>
      <c r="JF38" s="97"/>
      <c r="JG38" s="97"/>
      <c r="JH38" s="97"/>
      <c r="JI38" s="97"/>
      <c r="JJ38" s="97"/>
      <c r="JK38" s="97"/>
      <c r="JL38" s="97"/>
      <c r="JM38" s="97"/>
      <c r="JN38" s="97"/>
      <c r="JO38" s="97"/>
      <c r="JP38" s="97"/>
      <c r="JQ38" s="97"/>
      <c r="JR38" s="97"/>
      <c r="JS38" s="97"/>
      <c r="JT38" s="97"/>
      <c r="JU38" s="97"/>
      <c r="JV38" s="97"/>
      <c r="JW38" s="97"/>
      <c r="JX38" s="97"/>
      <c r="JY38" s="97"/>
      <c r="JZ38" s="97"/>
      <c r="KA38" s="97"/>
      <c r="KB38" s="97"/>
      <c r="KC38" s="97"/>
      <c r="KD38" s="97"/>
      <c r="KE38" s="97"/>
      <c r="KF38" s="97"/>
      <c r="KG38" s="97"/>
      <c r="KH38" s="97"/>
      <c r="KI38" s="97"/>
      <c r="KJ38" s="97"/>
      <c r="KK38" s="97"/>
      <c r="KL38" s="97"/>
      <c r="KM38" s="97"/>
      <c r="KN38" s="97"/>
      <c r="KO38" s="97"/>
      <c r="KP38" s="97"/>
      <c r="KQ38" s="97"/>
      <c r="KR38" s="97"/>
      <c r="KS38" s="97"/>
      <c r="KT38" s="97"/>
      <c r="KU38" s="97"/>
      <c r="KV38" s="97"/>
      <c r="KW38" s="97"/>
      <c r="KX38" s="97"/>
      <c r="KY38" s="97"/>
      <c r="KZ38" s="97"/>
      <c r="LA38" s="97"/>
      <c r="LB38" s="97"/>
      <c r="LC38" s="97"/>
      <c r="LD38" s="97"/>
      <c r="LE38" s="97"/>
      <c r="LF38" s="97"/>
      <c r="LG38" s="97"/>
      <c r="LH38" s="97"/>
      <c r="LI38" s="97"/>
      <c r="LJ38" s="97"/>
      <c r="LK38" s="97"/>
      <c r="LL38" s="97"/>
      <c r="LM38" s="97"/>
      <c r="LN38" s="97"/>
      <c r="LO38" s="97"/>
      <c r="LP38" s="97"/>
      <c r="LQ38" s="97"/>
      <c r="LR38" s="97"/>
      <c r="LS38" s="97"/>
      <c r="LT38" s="97"/>
      <c r="LU38" s="97"/>
      <c r="LV38" s="97"/>
      <c r="LW38" s="97"/>
      <c r="LX38" s="97"/>
      <c r="LY38" s="97"/>
      <c r="LZ38" s="97"/>
      <c r="MA38" s="97"/>
      <c r="MB38" s="97"/>
      <c r="MC38" s="97"/>
      <c r="MD38" s="97"/>
      <c r="ME38" s="97"/>
      <c r="MF38" s="97"/>
      <c r="MG38" s="97"/>
      <c r="MH38" s="97"/>
      <c r="MI38" s="97"/>
      <c r="MJ38" s="97"/>
      <c r="MK38" s="97"/>
      <c r="ML38" s="97"/>
      <c r="MM38" s="97"/>
      <c r="MN38" s="97"/>
      <c r="MO38" s="97"/>
      <c r="MP38" s="97"/>
      <c r="MQ38" s="97"/>
      <c r="MR38" s="97"/>
      <c r="MS38" s="97"/>
      <c r="MT38" s="97"/>
      <c r="MU38" s="97"/>
      <c r="MV38" s="97"/>
      <c r="MW38" s="97"/>
      <c r="MX38" s="97"/>
      <c r="MY38" s="97"/>
      <c r="MZ38" s="97"/>
      <c r="NA38" s="97"/>
      <c r="NB38" s="97"/>
      <c r="NC38" s="97"/>
      <c r="ND38" s="97"/>
      <c r="NE38" s="97"/>
      <c r="NF38" s="97"/>
      <c r="NG38" s="97"/>
      <c r="NH38" s="97"/>
      <c r="NI38" s="97"/>
      <c r="NJ38" s="97"/>
      <c r="NK38" s="97"/>
      <c r="NL38" s="97"/>
      <c r="NM38" s="97"/>
      <c r="NN38" s="97"/>
      <c r="NO38" s="97"/>
      <c r="NP38" s="97"/>
      <c r="NQ38" s="97"/>
      <c r="NR38" s="97"/>
      <c r="NS38" s="97"/>
      <c r="NT38" s="97"/>
      <c r="NU38" s="97"/>
      <c r="NV38" s="97"/>
      <c r="NW38" s="97"/>
      <c r="NX38" s="97"/>
      <c r="NY38" s="97"/>
      <c r="NZ38" s="97"/>
      <c r="OA38" s="97"/>
      <c r="OB38" s="97"/>
      <c r="OC38" s="97"/>
      <c r="OD38" s="97"/>
      <c r="OE38" s="97"/>
      <c r="OF38" s="97"/>
      <c r="OG38" s="97"/>
      <c r="OH38" s="97"/>
      <c r="OI38" s="97"/>
      <c r="OJ38" s="97"/>
      <c r="OK38" s="97"/>
      <c r="OL38" s="97"/>
      <c r="OM38" s="97"/>
      <c r="ON38" s="97"/>
      <c r="OO38" s="97"/>
      <c r="OP38" s="97"/>
      <c r="OQ38" s="97"/>
      <c r="OR38" s="97"/>
      <c r="OS38" s="97"/>
      <c r="OT38" s="97"/>
      <c r="OU38" s="97"/>
      <c r="OV38" s="97"/>
      <c r="OW38" s="97"/>
      <c r="OX38" s="97"/>
      <c r="OY38" s="97"/>
      <c r="OZ38" s="97"/>
      <c r="PA38" s="97"/>
      <c r="PB38" s="97"/>
      <c r="PC38" s="97"/>
      <c r="PD38" s="97"/>
      <c r="PE38" s="97"/>
      <c r="PF38" s="97"/>
      <c r="PG38" s="97"/>
      <c r="PH38" s="97"/>
      <c r="PI38" s="97"/>
      <c r="PJ38" s="97"/>
      <c r="PK38" s="97"/>
      <c r="PL38" s="97"/>
      <c r="PM38" s="97"/>
      <c r="PN38" s="97"/>
      <c r="PO38" s="97"/>
      <c r="PP38" s="97"/>
      <c r="PQ38" s="97"/>
      <c r="PR38" s="97"/>
      <c r="PS38" s="97"/>
      <c r="PT38" s="97"/>
      <c r="PU38" s="97"/>
      <c r="PV38" s="97"/>
      <c r="PW38" s="97"/>
      <c r="PX38" s="97"/>
      <c r="PY38" s="97"/>
      <c r="PZ38" s="97"/>
      <c r="QA38" s="97"/>
      <c r="QB38" s="97"/>
      <c r="QC38" s="97"/>
      <c r="QD38" s="97"/>
      <c r="QE38" s="97"/>
      <c r="QF38" s="97"/>
      <c r="QG38" s="97"/>
      <c r="QH38" s="97"/>
      <c r="QI38" s="97"/>
      <c r="QJ38" s="97"/>
      <c r="QK38" s="97"/>
      <c r="QL38" s="97"/>
      <c r="QM38" s="97"/>
      <c r="QN38" s="97"/>
      <c r="QO38" s="97"/>
      <c r="QP38" s="97"/>
      <c r="QQ38" s="97"/>
      <c r="QR38" s="97"/>
      <c r="QS38" s="97"/>
      <c r="QT38" s="97"/>
      <c r="QU38" s="97"/>
      <c r="QV38" s="97"/>
      <c r="QW38" s="97"/>
      <c r="QX38" s="97"/>
      <c r="QY38" s="97"/>
      <c r="QZ38" s="97"/>
      <c r="RA38" s="97"/>
      <c r="RB38" s="97"/>
      <c r="RC38" s="97"/>
      <c r="RD38" s="97"/>
      <c r="RE38" s="97"/>
      <c r="RF38" s="97"/>
      <c r="RG38" s="97"/>
      <c r="RH38" s="97"/>
      <c r="RI38" s="97"/>
      <c r="RJ38" s="97"/>
      <c r="RK38" s="97"/>
      <c r="RL38" s="97"/>
      <c r="RM38" s="97"/>
      <c r="RN38" s="97"/>
      <c r="RO38" s="97"/>
      <c r="RP38" s="97"/>
      <c r="RQ38" s="97"/>
      <c r="RR38" s="97"/>
      <c r="RS38" s="97"/>
      <c r="RT38" s="97"/>
      <c r="RU38" s="97"/>
      <c r="RV38" s="97"/>
      <c r="RW38" s="97"/>
      <c r="RX38" s="97"/>
      <c r="RY38" s="97"/>
      <c r="RZ38" s="97"/>
      <c r="SA38" s="97"/>
      <c r="SB38" s="97"/>
      <c r="SC38" s="97"/>
      <c r="SD38" s="97"/>
      <c r="SE38" s="97"/>
      <c r="SF38" s="97"/>
      <c r="SG38" s="97"/>
      <c r="SH38" s="97"/>
      <c r="SI38" s="97"/>
      <c r="SJ38" s="97"/>
      <c r="SK38" s="97"/>
      <c r="SL38" s="97"/>
      <c r="SM38" s="97"/>
      <c r="SN38" s="97"/>
      <c r="SO38" s="97"/>
      <c r="SP38" s="97"/>
      <c r="SQ38" s="97"/>
      <c r="SR38" s="97"/>
      <c r="SS38" s="97"/>
      <c r="ST38" s="97"/>
      <c r="SU38" s="97"/>
      <c r="SV38" s="97"/>
      <c r="SW38" s="97"/>
      <c r="SX38" s="97"/>
      <c r="SY38" s="97"/>
      <c r="SZ38" s="97"/>
      <c r="TA38" s="97"/>
      <c r="TB38" s="97"/>
      <c r="TC38" s="97"/>
      <c r="TD38" s="97"/>
      <c r="TE38" s="97"/>
      <c r="TF38" s="97"/>
      <c r="TG38" s="97"/>
      <c r="TH38" s="97"/>
      <c r="TI38" s="97"/>
      <c r="TJ38" s="97"/>
      <c r="TK38" s="97"/>
      <c r="TL38" s="97"/>
      <c r="TM38" s="97"/>
      <c r="TN38" s="97"/>
      <c r="TO38" s="97"/>
      <c r="TP38" s="97"/>
      <c r="TQ38" s="97"/>
      <c r="TR38" s="97"/>
      <c r="TS38" s="97"/>
      <c r="TT38" s="97"/>
      <c r="TU38" s="97"/>
      <c r="TV38" s="97"/>
      <c r="TW38" s="97"/>
      <c r="TX38" s="97"/>
      <c r="TY38" s="97"/>
      <c r="TZ38" s="97"/>
      <c r="UA38" s="97"/>
      <c r="UB38" s="97"/>
      <c r="UC38" s="97"/>
      <c r="UD38" s="97"/>
      <c r="UE38" s="97"/>
      <c r="UF38" s="97"/>
      <c r="UG38" s="97"/>
      <c r="UH38" s="97"/>
      <c r="UI38" s="97"/>
      <c r="UJ38" s="97"/>
      <c r="UK38" s="97"/>
      <c r="UL38" s="97"/>
      <c r="UM38" s="97"/>
      <c r="UN38" s="97"/>
      <c r="UO38" s="97"/>
      <c r="UP38" s="97"/>
      <c r="UQ38" s="97"/>
      <c r="UR38" s="97"/>
      <c r="US38" s="97"/>
      <c r="UT38" s="97"/>
      <c r="UU38" s="97"/>
      <c r="UV38" s="97"/>
      <c r="UW38" s="97"/>
      <c r="UX38" s="97"/>
      <c r="UY38" s="97"/>
      <c r="UZ38" s="97"/>
      <c r="VA38" s="97"/>
      <c r="VB38" s="97"/>
      <c r="VC38" s="97"/>
      <c r="VD38" s="97"/>
      <c r="VE38" s="97"/>
      <c r="VF38" s="97"/>
      <c r="VG38" s="97"/>
      <c r="VH38" s="97"/>
      <c r="VI38" s="97"/>
      <c r="VJ38" s="97"/>
      <c r="VK38" s="97"/>
      <c r="VL38" s="97"/>
      <c r="VM38" s="97"/>
      <c r="VN38" s="97"/>
      <c r="VO38" s="97"/>
      <c r="VP38" s="97"/>
      <c r="VQ38" s="97"/>
      <c r="VR38" s="97"/>
      <c r="VS38" s="97"/>
      <c r="VT38" s="97"/>
      <c r="VU38" s="97"/>
      <c r="VV38" s="97"/>
      <c r="VW38" s="97"/>
      <c r="VX38" s="97"/>
      <c r="VY38" s="97"/>
      <c r="VZ38" s="97"/>
      <c r="WA38" s="97"/>
      <c r="WB38" s="97"/>
      <c r="WC38" s="97"/>
      <c r="WD38" s="97"/>
      <c r="WE38" s="97"/>
      <c r="WF38" s="97"/>
      <c r="WG38" s="97"/>
      <c r="WH38" s="97"/>
      <c r="WI38" s="97"/>
      <c r="WJ38" s="97"/>
      <c r="WK38" s="97"/>
      <c r="WL38" s="97"/>
      <c r="WM38" s="97"/>
      <c r="WN38" s="97"/>
      <c r="WO38" s="97"/>
      <c r="WP38" s="97"/>
      <c r="WQ38" s="97"/>
      <c r="WR38" s="97"/>
      <c r="WS38" s="97"/>
      <c r="WT38" s="97"/>
      <c r="WU38" s="97"/>
      <c r="WV38" s="97"/>
      <c r="WW38" s="97"/>
      <c r="WX38" s="97"/>
      <c r="WY38" s="97"/>
      <c r="WZ38" s="97"/>
      <c r="XA38" s="97"/>
      <c r="XB38" s="97"/>
      <c r="XC38" s="97"/>
      <c r="XD38" s="97"/>
      <c r="XE38" s="97"/>
      <c r="XF38" s="97"/>
      <c r="XG38" s="97"/>
      <c r="XH38" s="97"/>
      <c r="XI38" s="97"/>
      <c r="XJ38" s="97"/>
      <c r="XK38" s="97"/>
      <c r="XL38" s="97"/>
      <c r="XM38" s="97"/>
      <c r="XN38" s="97"/>
      <c r="XO38" s="97"/>
      <c r="XP38" s="97"/>
      <c r="XQ38" s="97"/>
      <c r="XR38" s="97"/>
      <c r="XS38" s="97"/>
      <c r="XT38" s="97"/>
      <c r="XU38" s="97"/>
      <c r="XV38" s="97"/>
      <c r="XW38" s="97"/>
      <c r="XX38" s="97"/>
      <c r="XY38" s="97"/>
      <c r="XZ38" s="97"/>
      <c r="YA38" s="97"/>
      <c r="YB38" s="97"/>
      <c r="YC38" s="97"/>
      <c r="YD38" s="97"/>
      <c r="YE38" s="97"/>
      <c r="YF38" s="97"/>
      <c r="YG38" s="97"/>
      <c r="YH38" s="97"/>
      <c r="YI38" s="97"/>
      <c r="YJ38" s="97"/>
      <c r="YK38" s="97"/>
      <c r="YL38" s="97"/>
      <c r="YM38" s="97"/>
      <c r="YN38" s="97"/>
      <c r="YO38" s="97"/>
      <c r="YP38" s="97"/>
      <c r="YQ38" s="97"/>
      <c r="YR38" s="97"/>
      <c r="YS38" s="97"/>
      <c r="YT38" s="97"/>
      <c r="YU38" s="97"/>
      <c r="YV38" s="97"/>
      <c r="YW38" s="97"/>
      <c r="YX38" s="97"/>
      <c r="YY38" s="97"/>
      <c r="YZ38" s="97"/>
      <c r="ZA38" s="97"/>
      <c r="ZB38" s="97"/>
      <c r="ZC38" s="97"/>
      <c r="ZD38" s="97"/>
      <c r="ZE38" s="97"/>
      <c r="ZF38" s="97"/>
      <c r="ZG38" s="97"/>
      <c r="ZH38" s="97"/>
      <c r="ZI38" s="97"/>
      <c r="ZJ38" s="97"/>
      <c r="ZK38" s="97"/>
      <c r="ZL38" s="97"/>
      <c r="ZM38" s="97"/>
      <c r="ZN38" s="97"/>
      <c r="ZO38" s="97"/>
      <c r="ZP38" s="97"/>
      <c r="ZQ38" s="97"/>
      <c r="ZR38" s="97"/>
      <c r="ZS38" s="97"/>
      <c r="ZT38" s="97"/>
      <c r="ZU38" s="97"/>
      <c r="ZV38" s="97"/>
      <c r="ZW38" s="97"/>
      <c r="ZX38" s="97"/>
      <c r="ZY38" s="97"/>
      <c r="ZZ38" s="97"/>
      <c r="AAA38" s="97"/>
      <c r="AAB38" s="97"/>
      <c r="AAC38" s="97"/>
      <c r="AAD38" s="97"/>
      <c r="AAE38" s="97"/>
      <c r="AAF38" s="97"/>
      <c r="AAG38" s="97"/>
      <c r="AAH38" s="97"/>
      <c r="AAI38" s="97"/>
      <c r="AAJ38" s="97"/>
      <c r="AAK38" s="97"/>
      <c r="AAL38" s="97"/>
      <c r="AAM38" s="97"/>
      <c r="AAN38" s="97"/>
      <c r="AAO38" s="97"/>
      <c r="AAP38" s="97"/>
      <c r="AAQ38" s="97"/>
      <c r="AAR38" s="97"/>
      <c r="AAS38" s="97"/>
      <c r="AAT38" s="97"/>
      <c r="AAU38" s="97"/>
      <c r="AAV38" s="97"/>
      <c r="AAW38" s="97"/>
      <c r="AAX38" s="97"/>
      <c r="AAY38" s="97"/>
      <c r="AAZ38" s="97"/>
      <c r="ABA38" s="97"/>
      <c r="ABB38" s="97"/>
      <c r="ABC38" s="97"/>
      <c r="ABD38" s="97"/>
      <c r="ABE38" s="97"/>
      <c r="ABF38" s="97"/>
      <c r="ABG38" s="97"/>
      <c r="ABH38" s="97"/>
      <c r="ABI38" s="97"/>
      <c r="ABJ38" s="97"/>
      <c r="ABK38" s="97"/>
      <c r="ABL38" s="97"/>
      <c r="ABM38" s="97"/>
      <c r="ABN38" s="97"/>
      <c r="ABO38" s="97"/>
      <c r="ABP38" s="97"/>
      <c r="ABQ38" s="97"/>
      <c r="ABR38" s="97"/>
      <c r="ABS38" s="97"/>
      <c r="ABT38" s="97"/>
      <c r="ABU38" s="97"/>
      <c r="ABV38" s="97"/>
      <c r="ABW38" s="97"/>
      <c r="ABX38" s="97"/>
      <c r="ABY38" s="97"/>
      <c r="ABZ38" s="97"/>
      <c r="ACA38" s="97"/>
      <c r="ACB38" s="97"/>
      <c r="ACC38" s="97"/>
      <c r="ACD38" s="97"/>
      <c r="ACE38" s="97"/>
      <c r="ACF38" s="97"/>
      <c r="ACG38" s="97"/>
      <c r="ACH38" s="97"/>
      <c r="ACI38" s="97"/>
      <c r="ACJ38" s="97"/>
      <c r="ACK38" s="97"/>
      <c r="ACL38" s="97"/>
      <c r="ACM38" s="97"/>
      <c r="ACN38" s="97"/>
      <c r="ACO38" s="97"/>
      <c r="ACP38" s="97"/>
      <c r="ACQ38" s="97"/>
      <c r="ACR38" s="97"/>
      <c r="ACS38" s="97"/>
      <c r="ACT38" s="97"/>
      <c r="ACU38" s="97"/>
      <c r="ACV38" s="97"/>
      <c r="ACW38" s="97"/>
      <c r="ACX38" s="97"/>
      <c r="ACY38" s="97"/>
      <c r="ACZ38" s="97"/>
      <c r="ADA38" s="97"/>
      <c r="ADB38" s="97"/>
      <c r="ADC38" s="97"/>
      <c r="ADD38" s="97"/>
      <c r="ADE38" s="97"/>
      <c r="ADF38" s="97"/>
      <c r="ADG38" s="97"/>
      <c r="ADH38" s="97"/>
      <c r="ADI38" s="97"/>
      <c r="ADJ38" s="97"/>
      <c r="ADK38" s="97"/>
      <c r="ADL38" s="97"/>
      <c r="ADM38" s="97"/>
      <c r="ADN38" s="97"/>
      <c r="ADO38" s="97"/>
      <c r="ADP38" s="97"/>
      <c r="ADQ38" s="97"/>
      <c r="ADR38" s="97"/>
      <c r="ADS38" s="97"/>
      <c r="ADT38" s="97"/>
      <c r="ADU38" s="97"/>
      <c r="ADV38" s="97"/>
      <c r="ADW38" s="97"/>
      <c r="ADX38" s="97"/>
      <c r="ADY38" s="97"/>
      <c r="ADZ38" s="97"/>
      <c r="AEA38" s="97"/>
      <c r="AEB38" s="97"/>
      <c r="AEC38" s="97"/>
      <c r="AED38" s="97"/>
      <c r="AEE38" s="97"/>
      <c r="AEF38" s="97"/>
      <c r="AEG38" s="97"/>
      <c r="AEH38" s="97"/>
      <c r="AEI38" s="97"/>
      <c r="AEJ38" s="97"/>
      <c r="AEK38" s="97"/>
      <c r="AEL38" s="97"/>
      <c r="AEM38" s="97"/>
      <c r="AEN38" s="97"/>
      <c r="AEO38" s="97"/>
      <c r="AEP38" s="97"/>
      <c r="AEQ38" s="97"/>
      <c r="AER38" s="97"/>
      <c r="AES38" s="97"/>
      <c r="AET38" s="97"/>
      <c r="AEU38" s="97"/>
      <c r="AEV38" s="97"/>
      <c r="AEW38" s="97"/>
      <c r="AEX38" s="97"/>
      <c r="AEY38" s="97"/>
      <c r="AEZ38" s="97"/>
      <c r="AFA38" s="97"/>
      <c r="AFB38" s="97"/>
      <c r="AFC38" s="97"/>
      <c r="AFD38" s="97"/>
      <c r="AFE38" s="97"/>
      <c r="AFF38" s="97"/>
      <c r="AFG38" s="97"/>
      <c r="AFH38" s="97"/>
      <c r="AFI38" s="97"/>
      <c r="AFJ38" s="97"/>
      <c r="AFK38" s="97"/>
      <c r="AFL38" s="97"/>
      <c r="AFM38" s="97"/>
      <c r="AFN38" s="97"/>
      <c r="AFO38" s="97"/>
      <c r="AFP38" s="97"/>
      <c r="AFQ38" s="97"/>
      <c r="AFR38" s="97"/>
      <c r="AFS38" s="97"/>
      <c r="AFT38" s="97"/>
      <c r="AFU38" s="97"/>
      <c r="AFV38" s="97"/>
      <c r="AFW38" s="97"/>
      <c r="AFX38" s="97"/>
      <c r="AFY38" s="97"/>
      <c r="AFZ38" s="97"/>
      <c r="AGA38" s="97"/>
      <c r="AGB38" s="97"/>
      <c r="AGC38" s="97"/>
      <c r="AGD38" s="97"/>
      <c r="AGE38" s="97"/>
      <c r="AGF38" s="97"/>
      <c r="AGG38" s="97"/>
      <c r="AGH38" s="97"/>
      <c r="AGI38" s="97"/>
      <c r="AGJ38" s="97"/>
      <c r="AGK38" s="97"/>
      <c r="AGL38" s="97"/>
      <c r="AGM38" s="97"/>
      <c r="AGN38" s="97"/>
      <c r="AGO38" s="97"/>
      <c r="AGP38" s="97"/>
      <c r="AGQ38" s="97"/>
      <c r="AGR38" s="97"/>
      <c r="AGS38" s="97"/>
      <c r="AGT38" s="97"/>
      <c r="AGU38" s="97"/>
      <c r="AGV38" s="97"/>
      <c r="AGW38" s="97"/>
      <c r="AGX38" s="97"/>
      <c r="AGY38" s="97"/>
      <c r="AGZ38" s="97"/>
      <c r="AHA38" s="97"/>
      <c r="AHB38" s="97"/>
      <c r="AHC38" s="97"/>
      <c r="AHD38" s="97"/>
      <c r="AHE38" s="97"/>
      <c r="AHF38" s="97"/>
      <c r="AHG38" s="97"/>
      <c r="AHH38" s="97"/>
      <c r="AHI38" s="97"/>
      <c r="AHJ38" s="97"/>
      <c r="AHK38" s="97"/>
      <c r="AHL38" s="97"/>
      <c r="AHM38" s="97"/>
      <c r="AHN38" s="97"/>
      <c r="AHO38" s="97"/>
      <c r="AHP38" s="97"/>
      <c r="AHQ38" s="97"/>
      <c r="AHR38" s="97"/>
      <c r="AHS38" s="97"/>
      <c r="AHT38" s="97"/>
      <c r="AHU38" s="97"/>
      <c r="AHV38" s="97"/>
      <c r="AHW38" s="97"/>
      <c r="AHX38" s="97"/>
      <c r="AHY38" s="97"/>
      <c r="AHZ38" s="97"/>
      <c r="AIA38" s="97"/>
      <c r="AIB38" s="97"/>
      <c r="AIC38" s="97"/>
      <c r="AID38" s="97"/>
      <c r="AIE38" s="97"/>
      <c r="AIF38" s="97"/>
      <c r="AIG38" s="97"/>
      <c r="AIH38" s="97"/>
      <c r="AII38" s="97"/>
      <c r="AIJ38" s="97"/>
      <c r="AIK38" s="97"/>
      <c r="AIL38" s="97"/>
      <c r="AIM38" s="97"/>
      <c r="AIN38" s="97"/>
      <c r="AIO38" s="97"/>
      <c r="AIP38" s="97"/>
      <c r="AIQ38" s="97"/>
      <c r="AIR38" s="97"/>
      <c r="AIS38" s="97"/>
      <c r="AIT38" s="97"/>
      <c r="AIU38" s="97"/>
      <c r="AIV38" s="97"/>
      <c r="AIW38" s="97"/>
      <c r="AIX38" s="97"/>
      <c r="AIY38" s="97"/>
      <c r="AIZ38" s="97"/>
      <c r="AJA38" s="97"/>
      <c r="AJB38" s="97"/>
      <c r="AJC38" s="97"/>
      <c r="AJD38" s="97"/>
      <c r="AJE38" s="97"/>
      <c r="AJF38" s="97"/>
      <c r="AJG38" s="97"/>
      <c r="AJH38" s="97"/>
      <c r="AJI38" s="97"/>
      <c r="AJJ38" s="97"/>
      <c r="AJK38" s="97"/>
      <c r="AJL38" s="97"/>
      <c r="AJM38" s="97"/>
      <c r="AJN38" s="97"/>
      <c r="AJO38" s="97"/>
      <c r="AJP38" s="97"/>
      <c r="AJQ38" s="97"/>
      <c r="AJR38" s="97"/>
      <c r="AJS38" s="97"/>
      <c r="AJT38" s="97"/>
      <c r="AJU38" s="97"/>
      <c r="AJV38" s="97"/>
      <c r="AJW38" s="97"/>
      <c r="AJX38" s="97"/>
      <c r="AJY38" s="97"/>
      <c r="AJZ38" s="97"/>
      <c r="AKA38" s="97"/>
      <c r="AKB38" s="97"/>
      <c r="AKC38" s="97"/>
      <c r="AKD38" s="97"/>
      <c r="AKE38" s="97"/>
      <c r="AKF38" s="97"/>
      <c r="AKG38" s="97"/>
      <c r="AKH38" s="97"/>
      <c r="AKI38" s="97"/>
      <c r="AKJ38" s="97"/>
      <c r="AKK38" s="97"/>
      <c r="AKL38" s="97"/>
      <c r="AKM38" s="97"/>
      <c r="AKN38" s="97"/>
      <c r="AKO38" s="97"/>
      <c r="AKP38" s="97"/>
      <c r="AKQ38" s="97"/>
      <c r="AKR38" s="97"/>
      <c r="AKS38" s="97"/>
      <c r="AKT38" s="97"/>
      <c r="AKU38" s="97"/>
      <c r="AKV38" s="97"/>
      <c r="AKW38" s="97"/>
      <c r="AKX38" s="97"/>
      <c r="AKY38" s="97"/>
      <c r="AKZ38" s="97"/>
      <c r="ALA38" s="97"/>
      <c r="ALB38" s="97"/>
      <c r="ALC38" s="97"/>
      <c r="ALD38" s="97"/>
      <c r="ALE38" s="97"/>
      <c r="ALF38" s="97"/>
      <c r="ALG38" s="97"/>
      <c r="ALH38" s="97"/>
      <c r="ALI38" s="97"/>
      <c r="ALJ38" s="97"/>
      <c r="ALK38" s="97"/>
      <c r="ALL38" s="97"/>
      <c r="ALM38" s="97"/>
      <c r="ALN38" s="97"/>
      <c r="ALO38" s="97"/>
      <c r="ALP38" s="97"/>
      <c r="ALQ38" s="97"/>
      <c r="ALR38" s="97"/>
      <c r="ALS38" s="97"/>
      <c r="ALT38" s="97"/>
      <c r="ALU38" s="97"/>
      <c r="ALV38" s="97"/>
      <c r="ALW38" s="97"/>
      <c r="ALX38" s="97"/>
      <c r="ALY38" s="97"/>
      <c r="ALZ38" s="97"/>
      <c r="AMA38" s="97"/>
      <c r="AMB38" s="97"/>
      <c r="AMC38" s="97"/>
      <c r="AMD38" s="97"/>
      <c r="AME38" s="97"/>
      <c r="AMF38" s="97"/>
      <c r="AMG38" s="97"/>
      <c r="AMH38" s="97"/>
      <c r="AMI38" s="97"/>
      <c r="AMJ38" s="97"/>
      <c r="AMK38" s="97"/>
      <c r="AML38" s="97"/>
      <c r="AMM38" s="97"/>
      <c r="AMN38" s="97"/>
    </row>
    <row r="39" spans="1:1028" ht="25.5">
      <c r="A39" s="36">
        <v>36</v>
      </c>
      <c r="B39" s="37">
        <v>19</v>
      </c>
      <c r="C39" s="38" t="s">
        <v>13</v>
      </c>
      <c r="D39" s="153" t="s">
        <v>173</v>
      </c>
      <c r="E39" s="45"/>
      <c r="F39" s="45"/>
      <c r="G39" s="45"/>
      <c r="H39" s="45"/>
      <c r="I39" s="45"/>
      <c r="J39" s="47"/>
      <c r="K39" s="41">
        <v>1</v>
      </c>
      <c r="L39" s="41">
        <v>1</v>
      </c>
      <c r="M39" s="41">
        <v>1</v>
      </c>
      <c r="N39" s="42" t="s">
        <v>1355</v>
      </c>
      <c r="O39" s="42" t="s">
        <v>1370</v>
      </c>
      <c r="P39" s="43"/>
      <c r="Q39" s="43">
        <v>1</v>
      </c>
      <c r="R39" s="127"/>
      <c r="S39" s="44" t="s">
        <v>1304</v>
      </c>
      <c r="T39" s="44" t="s">
        <v>1305</v>
      </c>
      <c r="U39" s="44" t="s">
        <v>1306</v>
      </c>
      <c r="V39" s="44" t="s">
        <v>1307</v>
      </c>
    </row>
    <row r="40" spans="1:1028" ht="25.5">
      <c r="A40" s="36">
        <v>37</v>
      </c>
      <c r="B40" s="37">
        <v>16</v>
      </c>
      <c r="C40" s="38" t="s">
        <v>13</v>
      </c>
      <c r="D40" s="153" t="s">
        <v>244</v>
      </c>
      <c r="E40" s="45"/>
      <c r="F40" s="45"/>
      <c r="G40" s="45"/>
      <c r="H40" s="45"/>
      <c r="I40" s="45"/>
      <c r="J40" s="47"/>
      <c r="K40" s="41">
        <v>1</v>
      </c>
      <c r="L40" s="41">
        <v>1</v>
      </c>
      <c r="M40" s="41">
        <v>1</v>
      </c>
      <c r="N40" s="42" t="s">
        <v>1355</v>
      </c>
      <c r="O40" s="42" t="s">
        <v>1370</v>
      </c>
      <c r="P40" s="43"/>
      <c r="Q40" s="43">
        <v>1</v>
      </c>
      <c r="R40" s="127"/>
      <c r="S40" s="44" t="s">
        <v>1304</v>
      </c>
      <c r="T40" s="44" t="s">
        <v>1305</v>
      </c>
      <c r="U40" s="44" t="s">
        <v>1306</v>
      </c>
      <c r="V40" s="44" t="s">
        <v>1307</v>
      </c>
    </row>
    <row r="41" spans="1:1028" ht="25.5">
      <c r="A41" s="36">
        <v>38</v>
      </c>
      <c r="B41" s="37">
        <v>15</v>
      </c>
      <c r="C41" s="38" t="s">
        <v>13</v>
      </c>
      <c r="D41" s="153" t="s">
        <v>209</v>
      </c>
      <c r="E41" s="45"/>
      <c r="F41" s="45"/>
      <c r="G41" s="45"/>
      <c r="H41" s="45"/>
      <c r="I41" s="45"/>
      <c r="J41" s="47"/>
      <c r="K41" s="41">
        <v>1</v>
      </c>
      <c r="L41" s="41">
        <v>1</v>
      </c>
      <c r="M41" s="41">
        <v>1</v>
      </c>
      <c r="N41" s="42" t="s">
        <v>1355</v>
      </c>
      <c r="O41" s="42" t="s">
        <v>1370</v>
      </c>
      <c r="P41" s="43"/>
      <c r="Q41" s="43">
        <v>1</v>
      </c>
      <c r="R41" s="127"/>
      <c r="S41" s="44" t="s">
        <v>1304</v>
      </c>
      <c r="T41" s="44" t="s">
        <v>1305</v>
      </c>
      <c r="U41" s="44" t="s">
        <v>1306</v>
      </c>
      <c r="V41" s="44" t="s">
        <v>1307</v>
      </c>
    </row>
    <row r="42" spans="1:1028" ht="38.25">
      <c r="A42" s="36">
        <v>39</v>
      </c>
      <c r="B42" s="37">
        <v>13</v>
      </c>
      <c r="C42" s="38" t="s">
        <v>13</v>
      </c>
      <c r="D42" s="153" t="s">
        <v>299</v>
      </c>
      <c r="E42" s="45"/>
      <c r="F42" s="45"/>
      <c r="G42" s="45"/>
      <c r="H42" s="45"/>
      <c r="I42" s="45"/>
      <c r="J42" s="47"/>
      <c r="K42" s="41">
        <v>0.1</v>
      </c>
      <c r="L42" s="41">
        <v>0.5</v>
      </c>
      <c r="M42" s="41">
        <v>1</v>
      </c>
      <c r="N42" s="42" t="s">
        <v>1355</v>
      </c>
      <c r="O42" s="42" t="s">
        <v>1356</v>
      </c>
      <c r="P42" s="43"/>
      <c r="Q42" s="43">
        <v>0.1</v>
      </c>
      <c r="R42" s="127"/>
      <c r="S42" s="44" t="s">
        <v>1304</v>
      </c>
      <c r="T42" s="44" t="s">
        <v>1305</v>
      </c>
      <c r="U42" s="44" t="s">
        <v>1306</v>
      </c>
      <c r="V42" s="44" t="s">
        <v>1307</v>
      </c>
    </row>
    <row r="43" spans="1:1028" ht="25.5">
      <c r="A43" s="36">
        <v>40</v>
      </c>
      <c r="B43" s="37">
        <v>60</v>
      </c>
      <c r="C43" s="38" t="s">
        <v>1363</v>
      </c>
      <c r="D43" s="152" t="s">
        <v>1371</v>
      </c>
      <c r="E43" s="45"/>
      <c r="F43" s="45"/>
      <c r="G43" s="45"/>
      <c r="H43" s="45"/>
      <c r="I43" s="45"/>
      <c r="J43" s="39"/>
      <c r="K43" s="41">
        <v>0.1</v>
      </c>
      <c r="L43" s="41">
        <v>0.2</v>
      </c>
      <c r="M43" s="41">
        <v>0.5</v>
      </c>
      <c r="N43" s="42" t="s">
        <v>1355</v>
      </c>
      <c r="O43" s="42" t="s">
        <v>1365</v>
      </c>
      <c r="P43" s="43"/>
      <c r="Q43" s="43">
        <v>0.1</v>
      </c>
      <c r="R43" s="127"/>
      <c r="S43" s="44" t="s">
        <v>1366</v>
      </c>
      <c r="T43" s="44" t="s">
        <v>1367</v>
      </c>
      <c r="U43" s="44" t="s">
        <v>1368</v>
      </c>
      <c r="V43" s="44" t="s">
        <v>1369</v>
      </c>
    </row>
    <row r="44" spans="1:1028" ht="25.5">
      <c r="A44" s="36">
        <v>41</v>
      </c>
      <c r="B44" s="37">
        <v>20</v>
      </c>
      <c r="C44" s="38" t="s">
        <v>13</v>
      </c>
      <c r="D44" s="153" t="s">
        <v>358</v>
      </c>
      <c r="E44" s="45"/>
      <c r="F44" s="45"/>
      <c r="G44" s="45"/>
      <c r="H44" s="45"/>
      <c r="I44" s="45"/>
      <c r="J44" s="47"/>
      <c r="K44" s="41">
        <v>1</v>
      </c>
      <c r="L44" s="41">
        <v>1</v>
      </c>
      <c r="M44" s="41">
        <v>1</v>
      </c>
      <c r="N44" s="42" t="s">
        <v>1355</v>
      </c>
      <c r="O44" s="42" t="s">
        <v>1370</v>
      </c>
      <c r="P44" s="43"/>
      <c r="Q44" s="43">
        <v>1</v>
      </c>
      <c r="R44" s="127"/>
      <c r="S44" s="44" t="s">
        <v>1304</v>
      </c>
      <c r="T44" s="44" t="s">
        <v>1305</v>
      </c>
      <c r="U44" s="44" t="s">
        <v>1306</v>
      </c>
      <c r="V44" s="44" t="s">
        <v>1307</v>
      </c>
    </row>
    <row r="45" spans="1:1028" ht="25.5">
      <c r="A45" s="36">
        <v>42</v>
      </c>
      <c r="B45" s="37">
        <v>24</v>
      </c>
      <c r="C45" s="38" t="s">
        <v>13</v>
      </c>
      <c r="D45" s="153" t="s">
        <v>409</v>
      </c>
      <c r="E45" s="45"/>
      <c r="F45" s="45"/>
      <c r="G45" s="45"/>
      <c r="H45" s="45"/>
      <c r="I45" s="45"/>
      <c r="J45" s="47"/>
      <c r="K45" s="41">
        <v>1</v>
      </c>
      <c r="L45" s="41">
        <v>1</v>
      </c>
      <c r="M45" s="41">
        <v>1</v>
      </c>
      <c r="N45" s="42" t="s">
        <v>1355</v>
      </c>
      <c r="O45" s="42" t="s">
        <v>1370</v>
      </c>
      <c r="P45" s="43"/>
      <c r="Q45" s="43">
        <v>1</v>
      </c>
      <c r="R45" s="127"/>
      <c r="S45" s="44" t="s">
        <v>1304</v>
      </c>
      <c r="T45" s="44" t="s">
        <v>1305</v>
      </c>
      <c r="U45" s="44" t="s">
        <v>1306</v>
      </c>
      <c r="V45" s="44" t="s">
        <v>1307</v>
      </c>
    </row>
    <row r="46" spans="1:1028" ht="25.5">
      <c r="A46" s="36">
        <v>43</v>
      </c>
      <c r="B46" s="37">
        <v>17</v>
      </c>
      <c r="C46" s="38" t="s">
        <v>13</v>
      </c>
      <c r="D46" s="153" t="s">
        <v>1372</v>
      </c>
      <c r="E46" s="45"/>
      <c r="F46" s="45"/>
      <c r="G46" s="45"/>
      <c r="H46" s="45"/>
      <c r="I46" s="45"/>
      <c r="J46" s="47"/>
      <c r="K46" s="41">
        <v>1</v>
      </c>
      <c r="L46" s="41">
        <v>1</v>
      </c>
      <c r="M46" s="41">
        <v>1</v>
      </c>
      <c r="N46" s="42" t="s">
        <v>1355</v>
      </c>
      <c r="O46" s="42" t="s">
        <v>1370</v>
      </c>
      <c r="P46" s="43"/>
      <c r="Q46" s="43">
        <v>1</v>
      </c>
      <c r="R46" s="127"/>
      <c r="S46" s="44" t="s">
        <v>1304</v>
      </c>
      <c r="T46" s="44" t="s">
        <v>1305</v>
      </c>
      <c r="U46" s="44" t="s">
        <v>1306</v>
      </c>
      <c r="V46" s="44" t="s">
        <v>1307</v>
      </c>
    </row>
    <row r="47" spans="1:1028" ht="25.5">
      <c r="A47" s="36">
        <v>44</v>
      </c>
      <c r="B47" s="37">
        <v>23</v>
      </c>
      <c r="C47" s="38" t="s">
        <v>13</v>
      </c>
      <c r="D47" s="153" t="s">
        <v>1373</v>
      </c>
      <c r="E47" s="45"/>
      <c r="F47" s="45"/>
      <c r="G47" s="45"/>
      <c r="H47" s="45"/>
      <c r="I47" s="45"/>
      <c r="J47" s="47"/>
      <c r="K47" s="41">
        <v>0.2</v>
      </c>
      <c r="L47" s="41">
        <v>1</v>
      </c>
      <c r="M47" s="41">
        <v>1</v>
      </c>
      <c r="N47" s="42" t="s">
        <v>1355</v>
      </c>
      <c r="O47" s="42" t="s">
        <v>1370</v>
      </c>
      <c r="P47" s="43"/>
      <c r="Q47" s="43">
        <v>0.2</v>
      </c>
      <c r="R47" s="127"/>
      <c r="S47" s="44" t="s">
        <v>1304</v>
      </c>
      <c r="T47" s="44" t="s">
        <v>1305</v>
      </c>
      <c r="U47" s="44" t="s">
        <v>1306</v>
      </c>
      <c r="V47" s="44" t="s">
        <v>1307</v>
      </c>
    </row>
    <row r="48" spans="1:1028" ht="25.5">
      <c r="A48" s="36">
        <v>45</v>
      </c>
      <c r="B48" s="37">
        <v>21</v>
      </c>
      <c r="C48" s="38" t="s">
        <v>13</v>
      </c>
      <c r="D48" s="153" t="s">
        <v>1374</v>
      </c>
      <c r="E48" s="45"/>
      <c r="F48" s="45"/>
      <c r="G48" s="45"/>
      <c r="H48" s="45"/>
      <c r="I48" s="45"/>
      <c r="J48" s="47"/>
      <c r="K48" s="41"/>
      <c r="L48" s="41">
        <v>1</v>
      </c>
      <c r="M48" s="41">
        <v>1</v>
      </c>
      <c r="N48" s="42" t="s">
        <v>1355</v>
      </c>
      <c r="O48" s="42" t="s">
        <v>1370</v>
      </c>
      <c r="P48" s="43"/>
      <c r="Q48" s="43">
        <v>0</v>
      </c>
      <c r="R48" s="127"/>
      <c r="S48" s="44" t="s">
        <v>1304</v>
      </c>
      <c r="T48" s="44" t="s">
        <v>1305</v>
      </c>
      <c r="U48" s="44" t="s">
        <v>1306</v>
      </c>
      <c r="V48" s="44" t="s">
        <v>1307</v>
      </c>
    </row>
    <row r="49" spans="1:22" ht="25.5">
      <c r="A49" s="36">
        <v>46</v>
      </c>
      <c r="B49" s="37">
        <v>12</v>
      </c>
      <c r="C49" s="38" t="s">
        <v>13</v>
      </c>
      <c r="D49" s="153" t="s">
        <v>113</v>
      </c>
      <c r="E49" s="45"/>
      <c r="F49" s="45"/>
      <c r="G49" s="45"/>
      <c r="H49" s="45"/>
      <c r="I49" s="45"/>
      <c r="J49" s="84"/>
      <c r="K49" s="41">
        <v>0.2</v>
      </c>
      <c r="L49" s="41">
        <v>0.5</v>
      </c>
      <c r="M49" s="41">
        <v>1</v>
      </c>
      <c r="N49" s="42" t="s">
        <v>1355</v>
      </c>
      <c r="O49" s="42" t="s">
        <v>1356</v>
      </c>
      <c r="P49" s="43"/>
      <c r="Q49" s="43">
        <v>0.2</v>
      </c>
      <c r="R49" s="127"/>
      <c r="S49" s="44" t="s">
        <v>1304</v>
      </c>
      <c r="T49" s="44" t="s">
        <v>1305</v>
      </c>
      <c r="U49" s="44" t="s">
        <v>1306</v>
      </c>
      <c r="V49" s="44" t="s">
        <v>1307</v>
      </c>
    </row>
    <row r="50" spans="1:22" ht="25.5">
      <c r="A50" s="36">
        <v>47</v>
      </c>
      <c r="B50" s="37">
        <v>22</v>
      </c>
      <c r="C50" s="38" t="s">
        <v>13</v>
      </c>
      <c r="D50" s="153" t="s">
        <v>395</v>
      </c>
      <c r="E50" s="45"/>
      <c r="F50" s="45"/>
      <c r="G50" s="45"/>
      <c r="H50" s="45"/>
      <c r="I50" s="45"/>
      <c r="J50" s="47"/>
      <c r="K50" s="42"/>
      <c r="L50" s="41">
        <v>1</v>
      </c>
      <c r="M50" s="41">
        <v>1</v>
      </c>
      <c r="N50" s="42" t="s">
        <v>1355</v>
      </c>
      <c r="O50" s="42" t="s">
        <v>1370</v>
      </c>
      <c r="P50" s="43"/>
      <c r="Q50" s="43">
        <v>0</v>
      </c>
      <c r="R50" s="127"/>
      <c r="S50" s="44" t="s">
        <v>1304</v>
      </c>
      <c r="T50" s="44" t="s">
        <v>1305</v>
      </c>
      <c r="U50" s="44" t="s">
        <v>1306</v>
      </c>
      <c r="V50" s="44" t="s">
        <v>1307</v>
      </c>
    </row>
    <row r="51" spans="1:22" ht="25.5">
      <c r="A51" s="36">
        <v>48</v>
      </c>
      <c r="B51" s="37">
        <v>27</v>
      </c>
      <c r="C51" s="38" t="s">
        <v>13</v>
      </c>
      <c r="D51" s="153" t="s">
        <v>1375</v>
      </c>
      <c r="E51" s="45"/>
      <c r="F51" s="45"/>
      <c r="G51" s="45"/>
      <c r="H51" s="45"/>
      <c r="I51" s="45"/>
      <c r="J51" s="47"/>
      <c r="K51" s="41">
        <v>1</v>
      </c>
      <c r="L51" s="41">
        <v>1</v>
      </c>
      <c r="M51" s="41">
        <v>1</v>
      </c>
      <c r="N51" s="42" t="s">
        <v>1302</v>
      </c>
      <c r="O51" s="42" t="s">
        <v>1303</v>
      </c>
      <c r="P51" s="43"/>
      <c r="Q51" s="43">
        <v>0.15</v>
      </c>
      <c r="R51" s="127"/>
      <c r="S51" s="44" t="s">
        <v>1304</v>
      </c>
      <c r="T51" s="44" t="s">
        <v>1305</v>
      </c>
      <c r="U51" s="44" t="s">
        <v>1306</v>
      </c>
      <c r="V51" s="44" t="s">
        <v>1307</v>
      </c>
    </row>
    <row r="52" spans="1:22" ht="25.5">
      <c r="A52" s="36">
        <v>49</v>
      </c>
      <c r="B52" s="37">
        <v>33</v>
      </c>
      <c r="C52" s="38" t="s">
        <v>655</v>
      </c>
      <c r="D52" s="153" t="s">
        <v>729</v>
      </c>
      <c r="E52" s="45"/>
      <c r="F52" s="45"/>
      <c r="G52" s="45"/>
      <c r="H52" s="45"/>
      <c r="I52" s="45"/>
      <c r="J52" s="47"/>
      <c r="K52" s="41">
        <v>1</v>
      </c>
      <c r="L52" s="41">
        <v>1</v>
      </c>
      <c r="M52" s="41">
        <v>1</v>
      </c>
      <c r="N52" s="42" t="s">
        <v>1350</v>
      </c>
      <c r="O52" s="42" t="s">
        <v>1351</v>
      </c>
      <c r="P52" s="43">
        <v>1</v>
      </c>
      <c r="Q52" s="43">
        <v>1</v>
      </c>
      <c r="R52" s="127"/>
      <c r="S52" s="44" t="s">
        <v>1304</v>
      </c>
      <c r="T52" s="44" t="s">
        <v>1305</v>
      </c>
      <c r="U52" s="44" t="s">
        <v>1352</v>
      </c>
      <c r="V52" s="44" t="s">
        <v>1353</v>
      </c>
    </row>
    <row r="53" spans="1:22" ht="25.5">
      <c r="A53" s="36">
        <v>50</v>
      </c>
      <c r="B53" s="37">
        <v>31</v>
      </c>
      <c r="C53" s="38" t="s">
        <v>422</v>
      </c>
      <c r="D53" s="153" t="s">
        <v>439</v>
      </c>
      <c r="E53" s="45"/>
      <c r="F53" s="45"/>
      <c r="G53" s="45"/>
      <c r="H53" s="45"/>
      <c r="I53" s="45"/>
      <c r="J53" s="47"/>
      <c r="K53" s="41">
        <v>1</v>
      </c>
      <c r="L53" s="41">
        <v>1</v>
      </c>
      <c r="M53" s="41">
        <v>1</v>
      </c>
      <c r="N53" s="42" t="s">
        <v>1350</v>
      </c>
      <c r="O53" s="42" t="s">
        <v>1351</v>
      </c>
      <c r="P53" s="43">
        <v>1</v>
      </c>
      <c r="Q53" s="43">
        <v>1</v>
      </c>
      <c r="R53" s="127"/>
      <c r="S53" s="44" t="s">
        <v>1304</v>
      </c>
      <c r="T53" s="44" t="s">
        <v>1305</v>
      </c>
      <c r="U53" s="44" t="s">
        <v>1376</v>
      </c>
      <c r="V53" s="44" t="s">
        <v>1377</v>
      </c>
    </row>
    <row r="54" spans="1:22" ht="38.25">
      <c r="A54" s="36">
        <v>51</v>
      </c>
      <c r="B54" s="37">
        <v>58</v>
      </c>
      <c r="C54" s="38" t="s">
        <v>766</v>
      </c>
      <c r="D54" s="154" t="s">
        <v>1557</v>
      </c>
      <c r="E54" s="45"/>
      <c r="F54" s="45"/>
      <c r="G54" s="45"/>
      <c r="H54" s="45"/>
      <c r="I54" s="45"/>
      <c r="J54" s="86" t="s">
        <v>1539</v>
      </c>
      <c r="K54" s="41">
        <v>1</v>
      </c>
      <c r="L54" s="41">
        <v>1</v>
      </c>
      <c r="M54" s="41">
        <v>1</v>
      </c>
      <c r="N54" s="42" t="s">
        <v>1357</v>
      </c>
      <c r="O54" s="42" t="s">
        <v>1378</v>
      </c>
      <c r="P54" s="43">
        <v>1</v>
      </c>
      <c r="Q54" s="43">
        <v>0.5</v>
      </c>
      <c r="R54" s="127"/>
      <c r="S54" s="44" t="s">
        <v>1379</v>
      </c>
      <c r="T54" s="44" t="s">
        <v>1380</v>
      </c>
      <c r="U54" s="44" t="s">
        <v>1381</v>
      </c>
      <c r="V54" s="44" t="s">
        <v>1382</v>
      </c>
    </row>
    <row r="55" spans="1:22" ht="38.25">
      <c r="A55" s="36">
        <v>52</v>
      </c>
      <c r="B55" s="37">
        <v>37</v>
      </c>
      <c r="C55" s="38" t="s">
        <v>766</v>
      </c>
      <c r="D55" s="152" t="s">
        <v>1383</v>
      </c>
      <c r="E55" s="45"/>
      <c r="F55" s="45"/>
      <c r="G55" s="45"/>
      <c r="H55" s="45"/>
      <c r="I55" s="45"/>
      <c r="J55" s="39"/>
      <c r="K55" s="41">
        <v>0.5</v>
      </c>
      <c r="L55" s="41">
        <v>1</v>
      </c>
      <c r="M55" s="41">
        <v>1</v>
      </c>
      <c r="N55" s="42" t="s">
        <v>1357</v>
      </c>
      <c r="O55" s="42" t="s">
        <v>1384</v>
      </c>
      <c r="P55" s="43">
        <v>0.08</v>
      </c>
      <c r="Q55" s="43">
        <v>0.39</v>
      </c>
      <c r="R55" s="127"/>
      <c r="S55" s="44" t="s">
        <v>1379</v>
      </c>
      <c r="T55" s="44" t="s">
        <v>1380</v>
      </c>
      <c r="U55" s="44" t="s">
        <v>1381</v>
      </c>
      <c r="V55" s="44" t="s">
        <v>1382</v>
      </c>
    </row>
    <row r="56" spans="1:22" ht="38.25">
      <c r="A56" s="36">
        <v>53</v>
      </c>
      <c r="B56" s="37">
        <v>40</v>
      </c>
      <c r="C56" s="38" t="s">
        <v>766</v>
      </c>
      <c r="D56" s="152" t="s">
        <v>1385</v>
      </c>
      <c r="E56" s="45"/>
      <c r="F56" s="45"/>
      <c r="G56" s="45"/>
      <c r="H56" s="45"/>
      <c r="I56" s="45"/>
      <c r="J56" s="39"/>
      <c r="K56" s="41">
        <v>1</v>
      </c>
      <c r="L56" s="41">
        <v>1</v>
      </c>
      <c r="M56" s="41">
        <v>1</v>
      </c>
      <c r="N56" s="42" t="s">
        <v>1357</v>
      </c>
      <c r="O56" s="42" t="s">
        <v>1360</v>
      </c>
      <c r="P56" s="43">
        <v>0.23</v>
      </c>
      <c r="Q56" s="43">
        <v>1</v>
      </c>
      <c r="R56" s="127"/>
      <c r="S56" s="44" t="s">
        <v>1379</v>
      </c>
      <c r="T56" s="44" t="s">
        <v>1380</v>
      </c>
      <c r="U56" s="44" t="s">
        <v>1381</v>
      </c>
      <c r="V56" s="44" t="s">
        <v>1382</v>
      </c>
    </row>
    <row r="57" spans="1:22" ht="38.25">
      <c r="A57" s="36">
        <v>54</v>
      </c>
      <c r="B57" s="37">
        <v>47</v>
      </c>
      <c r="C57" s="38" t="s">
        <v>766</v>
      </c>
      <c r="D57" s="152" t="s">
        <v>1386</v>
      </c>
      <c r="E57" s="45"/>
      <c r="F57" s="45"/>
      <c r="G57" s="45"/>
      <c r="H57" s="45"/>
      <c r="I57" s="45"/>
      <c r="J57" s="39"/>
      <c r="K57" s="41">
        <v>1</v>
      </c>
      <c r="L57" s="41">
        <v>1</v>
      </c>
      <c r="M57" s="41">
        <v>1</v>
      </c>
      <c r="N57" s="42" t="s">
        <v>1357</v>
      </c>
      <c r="O57" s="149" t="s">
        <v>1362</v>
      </c>
      <c r="P57" s="43"/>
      <c r="Q57" s="43">
        <v>1</v>
      </c>
      <c r="R57" s="127"/>
      <c r="S57" s="44" t="s">
        <v>1379</v>
      </c>
      <c r="T57" s="44" t="s">
        <v>1380</v>
      </c>
      <c r="U57" s="44" t="s">
        <v>1381</v>
      </c>
      <c r="V57" s="44" t="s">
        <v>1382</v>
      </c>
    </row>
    <row r="58" spans="1:22" ht="38.25">
      <c r="A58" s="36">
        <v>55</v>
      </c>
      <c r="B58" s="37">
        <v>51</v>
      </c>
      <c r="C58" s="38" t="s">
        <v>766</v>
      </c>
      <c r="D58" s="152" t="s">
        <v>1387</v>
      </c>
      <c r="E58" s="45"/>
      <c r="F58" s="45"/>
      <c r="G58" s="45"/>
      <c r="H58" s="45"/>
      <c r="I58" s="45"/>
      <c r="J58" s="39"/>
      <c r="K58" s="41">
        <v>1</v>
      </c>
      <c r="L58" s="41">
        <v>1</v>
      </c>
      <c r="M58" s="41">
        <v>1</v>
      </c>
      <c r="N58" s="42" t="s">
        <v>1357</v>
      </c>
      <c r="O58" s="42" t="s">
        <v>1388</v>
      </c>
      <c r="P58" s="43">
        <v>0.98</v>
      </c>
      <c r="Q58" s="43">
        <v>1</v>
      </c>
      <c r="R58" s="127"/>
      <c r="S58" s="44" t="s">
        <v>1379</v>
      </c>
      <c r="T58" s="44" t="s">
        <v>1380</v>
      </c>
      <c r="U58" s="44" t="s">
        <v>1381</v>
      </c>
      <c r="V58" s="44" t="s">
        <v>1382</v>
      </c>
    </row>
    <row r="59" spans="1:22" ht="38.25">
      <c r="A59" s="36">
        <v>56</v>
      </c>
      <c r="B59" s="37">
        <v>41</v>
      </c>
      <c r="C59" s="38" t="s">
        <v>13</v>
      </c>
      <c r="D59" s="152" t="s">
        <v>1389</v>
      </c>
      <c r="E59" s="45"/>
      <c r="F59" s="45"/>
      <c r="G59" s="45"/>
      <c r="H59" s="45"/>
      <c r="I59" s="45"/>
      <c r="J59" s="39"/>
      <c r="K59" s="87"/>
      <c r="L59" s="87"/>
      <c r="M59" s="41">
        <v>1</v>
      </c>
      <c r="N59" s="42" t="s">
        <v>1357</v>
      </c>
      <c r="O59" s="42" t="s">
        <v>1388</v>
      </c>
      <c r="P59" s="43">
        <v>0.5</v>
      </c>
      <c r="Q59" s="43">
        <v>0.5</v>
      </c>
      <c r="R59" s="127"/>
      <c r="S59" s="44" t="s">
        <v>1304</v>
      </c>
      <c r="T59" s="44" t="s">
        <v>1305</v>
      </c>
      <c r="U59" s="44" t="s">
        <v>1306</v>
      </c>
      <c r="V59" s="44" t="s">
        <v>1307</v>
      </c>
    </row>
    <row r="60" spans="1:22" ht="25.5">
      <c r="A60" s="36">
        <v>57</v>
      </c>
      <c r="B60" s="37">
        <v>98</v>
      </c>
      <c r="C60" s="38" t="s">
        <v>13</v>
      </c>
      <c r="D60" s="152" t="s">
        <v>1390</v>
      </c>
      <c r="E60" s="45"/>
      <c r="F60" s="45"/>
      <c r="G60" s="45"/>
      <c r="H60" s="45"/>
      <c r="I60" s="45"/>
      <c r="J60" s="39"/>
      <c r="K60" s="41">
        <v>1</v>
      </c>
      <c r="L60" s="41">
        <v>1</v>
      </c>
      <c r="M60" s="41">
        <v>1</v>
      </c>
      <c r="N60" s="42" t="s">
        <v>1357</v>
      </c>
      <c r="O60" s="42" t="s">
        <v>1391</v>
      </c>
      <c r="P60" s="43">
        <v>0.65</v>
      </c>
      <c r="Q60" s="43">
        <v>0.5</v>
      </c>
      <c r="R60" s="127"/>
      <c r="S60" s="44" t="s">
        <v>1304</v>
      </c>
      <c r="T60" s="44" t="s">
        <v>1305</v>
      </c>
      <c r="U60" s="44" t="s">
        <v>1306</v>
      </c>
      <c r="V60" s="44" t="s">
        <v>1307</v>
      </c>
    </row>
    <row r="61" spans="1:22" ht="25.5">
      <c r="A61" s="36">
        <v>58</v>
      </c>
      <c r="B61" s="37">
        <v>63</v>
      </c>
      <c r="C61" s="38" t="s">
        <v>884</v>
      </c>
      <c r="D61" s="153" t="s">
        <v>723</v>
      </c>
      <c r="E61" s="45"/>
      <c r="F61" s="45"/>
      <c r="G61" s="45"/>
      <c r="H61" s="45"/>
      <c r="I61" s="45"/>
      <c r="J61" s="47"/>
      <c r="K61" s="41">
        <v>0.7</v>
      </c>
      <c r="L61" s="41">
        <v>1</v>
      </c>
      <c r="M61" s="41">
        <v>1</v>
      </c>
      <c r="N61" s="42" t="s">
        <v>1357</v>
      </c>
      <c r="O61" s="149" t="s">
        <v>1356</v>
      </c>
      <c r="P61" s="43"/>
      <c r="Q61" s="43">
        <v>0.9</v>
      </c>
      <c r="R61" s="127"/>
      <c r="S61" s="44" t="s">
        <v>1304</v>
      </c>
      <c r="T61" s="44" t="s">
        <v>1305</v>
      </c>
      <c r="U61" s="44" t="s">
        <v>1331</v>
      </c>
      <c r="V61" s="44" t="s">
        <v>1332</v>
      </c>
    </row>
    <row r="62" spans="1:22" ht="38.25">
      <c r="A62" s="36">
        <v>59</v>
      </c>
      <c r="B62" s="37">
        <v>59</v>
      </c>
      <c r="C62" s="38" t="s">
        <v>766</v>
      </c>
      <c r="D62" s="152" t="s">
        <v>1392</v>
      </c>
      <c r="E62" s="45"/>
      <c r="F62" s="45"/>
      <c r="G62" s="45"/>
      <c r="H62" s="45"/>
      <c r="I62" s="45"/>
      <c r="J62" s="39"/>
      <c r="K62" s="41"/>
      <c r="L62" s="41"/>
      <c r="M62" s="42"/>
      <c r="N62" s="42" t="s">
        <v>1357</v>
      </c>
      <c r="O62" s="149" t="s">
        <v>1362</v>
      </c>
      <c r="P62" s="43"/>
      <c r="Q62" s="43">
        <v>0.82</v>
      </c>
      <c r="R62" s="127"/>
      <c r="S62" s="44" t="s">
        <v>1379</v>
      </c>
      <c r="T62" s="44" t="s">
        <v>1380</v>
      </c>
      <c r="U62" s="44" t="s">
        <v>1381</v>
      </c>
      <c r="V62" s="44" t="s">
        <v>1382</v>
      </c>
    </row>
    <row r="63" spans="1:22" ht="25.5">
      <c r="A63" s="36">
        <v>60</v>
      </c>
      <c r="B63" s="37">
        <v>14</v>
      </c>
      <c r="C63" s="38" t="s">
        <v>13</v>
      </c>
      <c r="D63" s="153" t="s">
        <v>1393</v>
      </c>
      <c r="E63" s="45"/>
      <c r="F63" s="45"/>
      <c r="G63" s="45"/>
      <c r="H63" s="45"/>
      <c r="I63" s="45"/>
      <c r="J63" s="47"/>
      <c r="K63" s="41">
        <v>1</v>
      </c>
      <c r="L63" s="41">
        <v>1</v>
      </c>
      <c r="M63" s="41">
        <v>1</v>
      </c>
      <c r="N63" s="42" t="s">
        <v>1357</v>
      </c>
      <c r="O63" s="42" t="s">
        <v>1388</v>
      </c>
      <c r="P63" s="43">
        <v>0.5</v>
      </c>
      <c r="Q63" s="43">
        <v>1</v>
      </c>
      <c r="R63" s="127"/>
      <c r="S63" s="44" t="s">
        <v>1304</v>
      </c>
      <c r="T63" s="44" t="s">
        <v>1305</v>
      </c>
      <c r="U63" s="44" t="s">
        <v>1306</v>
      </c>
      <c r="V63" s="44" t="s">
        <v>1307</v>
      </c>
    </row>
    <row r="64" spans="1:22" ht="38.25">
      <c r="A64" s="36">
        <v>61</v>
      </c>
      <c r="B64" s="37">
        <v>52</v>
      </c>
      <c r="C64" s="38" t="s">
        <v>766</v>
      </c>
      <c r="D64" s="152" t="s">
        <v>1394</v>
      </c>
      <c r="E64" s="45"/>
      <c r="F64" s="45"/>
      <c r="G64" s="45"/>
      <c r="H64" s="45"/>
      <c r="I64" s="45"/>
      <c r="J64" s="39"/>
      <c r="K64" s="41">
        <v>1</v>
      </c>
      <c r="L64" s="41">
        <v>1</v>
      </c>
      <c r="M64" s="41">
        <v>1</v>
      </c>
      <c r="N64" s="42" t="s">
        <v>1357</v>
      </c>
      <c r="O64" s="42" t="s">
        <v>1388</v>
      </c>
      <c r="P64" s="43">
        <v>0.7</v>
      </c>
      <c r="Q64" s="43">
        <v>0.82</v>
      </c>
      <c r="R64" s="127"/>
      <c r="S64" s="44" t="s">
        <v>1379</v>
      </c>
      <c r="T64" s="44" t="s">
        <v>1380</v>
      </c>
      <c r="U64" s="44" t="s">
        <v>1381</v>
      </c>
      <c r="V64" s="44" t="s">
        <v>1382</v>
      </c>
    </row>
    <row r="65" spans="1:27" ht="25.5">
      <c r="A65" s="36">
        <v>62</v>
      </c>
      <c r="B65" s="37">
        <v>9</v>
      </c>
      <c r="C65" s="38" t="s">
        <v>13</v>
      </c>
      <c r="D65" s="153" t="s">
        <v>1395</v>
      </c>
      <c r="E65" s="45"/>
      <c r="F65" s="45"/>
      <c r="G65" s="45"/>
      <c r="H65" s="45"/>
      <c r="I65" s="45"/>
      <c r="J65" s="47"/>
      <c r="K65" s="41">
        <v>0.1</v>
      </c>
      <c r="L65" s="41">
        <v>0.2</v>
      </c>
      <c r="M65" s="41">
        <v>0.5</v>
      </c>
      <c r="N65" s="42" t="s">
        <v>1357</v>
      </c>
      <c r="O65" s="42" t="s">
        <v>1360</v>
      </c>
      <c r="P65" s="43">
        <v>0.36</v>
      </c>
      <c r="Q65" s="43">
        <v>0.4</v>
      </c>
      <c r="R65" s="127"/>
      <c r="S65" s="44" t="s">
        <v>1304</v>
      </c>
      <c r="T65" s="44" t="s">
        <v>1305</v>
      </c>
      <c r="U65" s="44" t="s">
        <v>1306</v>
      </c>
      <c r="V65" s="44" t="s">
        <v>1307</v>
      </c>
    </row>
    <row r="66" spans="1:27" ht="38.25">
      <c r="A66" s="36">
        <v>63</v>
      </c>
      <c r="B66" s="37">
        <v>7</v>
      </c>
      <c r="C66" s="38" t="s">
        <v>766</v>
      </c>
      <c r="D66" s="153" t="s">
        <v>1396</v>
      </c>
      <c r="E66" s="45"/>
      <c r="F66" s="45"/>
      <c r="G66" s="45"/>
      <c r="H66" s="45"/>
      <c r="I66" s="45"/>
      <c r="J66" s="47"/>
      <c r="K66" s="41">
        <v>1</v>
      </c>
      <c r="L66" s="41">
        <v>1</v>
      </c>
      <c r="M66" s="41">
        <v>1</v>
      </c>
      <c r="N66" s="42" t="s">
        <v>1357</v>
      </c>
      <c r="O66" s="42" t="s">
        <v>1362</v>
      </c>
      <c r="P66" s="43">
        <v>0.24</v>
      </c>
      <c r="Q66" s="43">
        <v>0.88</v>
      </c>
      <c r="R66" s="127"/>
      <c r="S66" s="44" t="s">
        <v>1379</v>
      </c>
      <c r="T66" s="44" t="s">
        <v>1380</v>
      </c>
      <c r="U66" s="44" t="s">
        <v>1381</v>
      </c>
      <c r="V66" s="44" t="s">
        <v>1382</v>
      </c>
    </row>
    <row r="67" spans="1:27" ht="38.25">
      <c r="A67" s="36">
        <v>64</v>
      </c>
      <c r="B67" s="37">
        <v>48</v>
      </c>
      <c r="C67" s="38" t="s">
        <v>766</v>
      </c>
      <c r="D67" s="152" t="s">
        <v>1568</v>
      </c>
      <c r="E67" s="45"/>
      <c r="F67" s="45"/>
      <c r="G67" s="45"/>
      <c r="H67" s="45"/>
      <c r="I67" s="45"/>
      <c r="J67" s="85"/>
      <c r="K67" s="41">
        <v>0.8</v>
      </c>
      <c r="L67" s="41">
        <v>1</v>
      </c>
      <c r="M67" s="41">
        <v>1</v>
      </c>
      <c r="N67" s="42" t="s">
        <v>1357</v>
      </c>
      <c r="O67" s="42" t="s">
        <v>1384</v>
      </c>
      <c r="P67" s="43">
        <v>0.97</v>
      </c>
      <c r="Q67" s="43">
        <v>0.95</v>
      </c>
      <c r="R67" s="127"/>
      <c r="S67" s="44" t="s">
        <v>1379</v>
      </c>
      <c r="T67" s="44" t="s">
        <v>1380</v>
      </c>
      <c r="U67" s="44" t="s">
        <v>1381</v>
      </c>
      <c r="V67" s="44" t="s">
        <v>1382</v>
      </c>
    </row>
    <row r="68" spans="1:27" s="109" customFormat="1" ht="25.5">
      <c r="A68" s="140">
        <v>65</v>
      </c>
      <c r="B68" s="141">
        <v>61</v>
      </c>
      <c r="C68" s="142" t="s">
        <v>766</v>
      </c>
      <c r="D68" s="158" t="s">
        <v>1397</v>
      </c>
      <c r="E68" s="93"/>
      <c r="F68" s="93"/>
      <c r="G68" s="93"/>
      <c r="H68" s="93"/>
      <c r="I68" s="93"/>
      <c r="J68" s="110" t="s">
        <v>1397</v>
      </c>
      <c r="K68" s="144">
        <v>1</v>
      </c>
      <c r="L68" s="144">
        <v>1</v>
      </c>
      <c r="M68" s="144">
        <v>1</v>
      </c>
      <c r="N68" s="143" t="s">
        <v>1357</v>
      </c>
      <c r="O68" s="143" t="s">
        <v>1378</v>
      </c>
      <c r="P68" s="145"/>
      <c r="Q68" s="145"/>
      <c r="R68" s="146"/>
      <c r="S68" s="147" t="s">
        <v>1379</v>
      </c>
      <c r="T68" s="147" t="s">
        <v>1380</v>
      </c>
      <c r="U68" s="147" t="s">
        <v>1381</v>
      </c>
      <c r="V68" s="147" t="s">
        <v>1382</v>
      </c>
      <c r="W68" s="108"/>
      <c r="X68" s="108"/>
      <c r="Y68" s="108"/>
      <c r="Z68" s="108"/>
      <c r="AA68" s="108"/>
    </row>
    <row r="69" spans="1:27" ht="38.25">
      <c r="A69" s="36">
        <v>66</v>
      </c>
      <c r="B69" s="37">
        <v>50</v>
      </c>
      <c r="C69" s="38" t="s">
        <v>766</v>
      </c>
      <c r="D69" s="152" t="s">
        <v>854</v>
      </c>
      <c r="E69" s="45"/>
      <c r="F69" s="45"/>
      <c r="G69" s="45"/>
      <c r="H69" s="45"/>
      <c r="I69" s="45"/>
      <c r="J69" s="39"/>
      <c r="K69" s="41">
        <v>0.3</v>
      </c>
      <c r="L69" s="41">
        <v>0.6</v>
      </c>
      <c r="M69" s="41">
        <v>1</v>
      </c>
      <c r="N69" s="42" t="s">
        <v>1357</v>
      </c>
      <c r="O69" s="42" t="s">
        <v>1384</v>
      </c>
      <c r="P69" s="43">
        <v>0.13</v>
      </c>
      <c r="Q69" s="43">
        <v>0.3</v>
      </c>
      <c r="R69" s="127"/>
      <c r="S69" s="44" t="s">
        <v>1379</v>
      </c>
      <c r="T69" s="44" t="s">
        <v>1380</v>
      </c>
      <c r="U69" s="44" t="s">
        <v>1381</v>
      </c>
      <c r="V69" s="44" t="s">
        <v>1382</v>
      </c>
    </row>
    <row r="70" spans="1:27" ht="38.25">
      <c r="A70" s="36">
        <v>67</v>
      </c>
      <c r="B70" s="37">
        <v>35</v>
      </c>
      <c r="C70" s="38" t="s">
        <v>766</v>
      </c>
      <c r="D70" s="152" t="s">
        <v>1398</v>
      </c>
      <c r="E70" s="45"/>
      <c r="F70" s="45"/>
      <c r="G70" s="45"/>
      <c r="H70" s="45"/>
      <c r="I70" s="45"/>
      <c r="J70" s="39"/>
      <c r="K70" s="41"/>
      <c r="L70" s="41"/>
      <c r="M70" s="41"/>
      <c r="N70" s="42" t="s">
        <v>1357</v>
      </c>
      <c r="O70" s="42" t="s">
        <v>1360</v>
      </c>
      <c r="P70" s="43">
        <v>1</v>
      </c>
      <c r="Q70" s="43"/>
      <c r="R70" s="127"/>
      <c r="S70" s="44" t="s">
        <v>1379</v>
      </c>
      <c r="T70" s="44" t="s">
        <v>1380</v>
      </c>
      <c r="U70" s="44" t="s">
        <v>1381</v>
      </c>
      <c r="V70" s="44" t="s">
        <v>1382</v>
      </c>
    </row>
    <row r="71" spans="1:27" ht="51">
      <c r="A71" s="36">
        <v>68</v>
      </c>
      <c r="B71" s="37">
        <v>46</v>
      </c>
      <c r="C71" s="38" t="s">
        <v>766</v>
      </c>
      <c r="D71" s="158" t="s">
        <v>1558</v>
      </c>
      <c r="E71" s="45"/>
      <c r="F71" s="45"/>
      <c r="G71" s="45"/>
      <c r="H71" s="45"/>
      <c r="I71" s="45"/>
      <c r="J71" s="111" t="s">
        <v>1540</v>
      </c>
      <c r="K71" s="41">
        <v>0.3</v>
      </c>
      <c r="L71" s="41">
        <v>1</v>
      </c>
      <c r="M71" s="41">
        <v>1</v>
      </c>
      <c r="N71" s="42" t="s">
        <v>1357</v>
      </c>
      <c r="O71" s="42" t="s">
        <v>1388</v>
      </c>
      <c r="P71" s="43">
        <v>0.7</v>
      </c>
      <c r="Q71" s="43">
        <v>1</v>
      </c>
      <c r="R71" s="127"/>
      <c r="S71" s="44" t="s">
        <v>1379</v>
      </c>
      <c r="T71" s="44" t="s">
        <v>1380</v>
      </c>
      <c r="U71" s="44" t="s">
        <v>1381</v>
      </c>
      <c r="V71" s="44" t="s">
        <v>1382</v>
      </c>
    </row>
    <row r="72" spans="1:27" ht="38.25">
      <c r="A72" s="36">
        <v>69</v>
      </c>
      <c r="B72" s="37">
        <v>38</v>
      </c>
      <c r="C72" s="38" t="s">
        <v>766</v>
      </c>
      <c r="D72" s="152" t="s">
        <v>120</v>
      </c>
      <c r="E72" s="45"/>
      <c r="F72" s="45"/>
      <c r="G72" s="45"/>
      <c r="H72" s="45"/>
      <c r="I72" s="45"/>
      <c r="J72" s="39"/>
      <c r="K72" s="41">
        <v>0.4</v>
      </c>
      <c r="L72" s="41">
        <v>0.8</v>
      </c>
      <c r="M72" s="41">
        <v>1</v>
      </c>
      <c r="N72" s="42" t="s">
        <v>1357</v>
      </c>
      <c r="O72" s="42" t="s">
        <v>1384</v>
      </c>
      <c r="P72" s="43">
        <v>0.19</v>
      </c>
      <c r="Q72" s="43">
        <v>0.95</v>
      </c>
      <c r="R72" s="127"/>
      <c r="S72" s="44" t="s">
        <v>1379</v>
      </c>
      <c r="T72" s="44" t="s">
        <v>1380</v>
      </c>
      <c r="U72" s="44" t="s">
        <v>1381</v>
      </c>
      <c r="V72" s="44" t="s">
        <v>1382</v>
      </c>
    </row>
    <row r="73" spans="1:27" ht="38.25">
      <c r="A73" s="36">
        <v>70</v>
      </c>
      <c r="B73" s="37">
        <v>39</v>
      </c>
      <c r="C73" s="38" t="s">
        <v>766</v>
      </c>
      <c r="D73" s="152" t="s">
        <v>189</v>
      </c>
      <c r="E73" s="45"/>
      <c r="F73" s="45"/>
      <c r="G73" s="45"/>
      <c r="H73" s="45"/>
      <c r="I73" s="45"/>
      <c r="J73" s="39"/>
      <c r="K73" s="41">
        <v>0.7</v>
      </c>
      <c r="L73" s="41">
        <v>1</v>
      </c>
      <c r="M73" s="41">
        <v>1</v>
      </c>
      <c r="N73" s="42" t="s">
        <v>1357</v>
      </c>
      <c r="O73" s="42" t="s">
        <v>1362</v>
      </c>
      <c r="P73" s="43">
        <v>0.05</v>
      </c>
      <c r="Q73" s="43">
        <v>0.2</v>
      </c>
      <c r="R73" s="127"/>
      <c r="S73" s="44" t="s">
        <v>1379</v>
      </c>
      <c r="T73" s="44" t="s">
        <v>1380</v>
      </c>
      <c r="U73" s="44" t="s">
        <v>1381</v>
      </c>
      <c r="V73" s="44" t="s">
        <v>1382</v>
      </c>
    </row>
    <row r="74" spans="1:27" ht="38.25">
      <c r="A74" s="36">
        <v>71</v>
      </c>
      <c r="B74" s="37">
        <v>45</v>
      </c>
      <c r="C74" s="38" t="s">
        <v>766</v>
      </c>
      <c r="D74" s="163" t="s">
        <v>1399</v>
      </c>
      <c r="E74" s="45"/>
      <c r="F74" s="45"/>
      <c r="G74" s="45"/>
      <c r="H74" s="45"/>
      <c r="I74" s="45"/>
      <c r="J74" s="52"/>
      <c r="K74" s="42"/>
      <c r="L74" s="41">
        <v>0.5</v>
      </c>
      <c r="M74" s="41">
        <v>1</v>
      </c>
      <c r="N74" s="42" t="s">
        <v>1357</v>
      </c>
      <c r="O74" s="42" t="s">
        <v>1384</v>
      </c>
      <c r="P74" s="43">
        <v>0.1</v>
      </c>
      <c r="Q74" s="43">
        <v>0</v>
      </c>
      <c r="R74" s="127"/>
      <c r="S74" s="44" t="s">
        <v>1379</v>
      </c>
      <c r="T74" s="44" t="s">
        <v>1380</v>
      </c>
      <c r="U74" s="44" t="s">
        <v>1381</v>
      </c>
      <c r="V74" s="44" t="s">
        <v>1382</v>
      </c>
    </row>
    <row r="75" spans="1:27" ht="38.25">
      <c r="A75" s="36">
        <v>72</v>
      </c>
      <c r="B75" s="37">
        <v>43</v>
      </c>
      <c r="C75" s="38" t="s">
        <v>766</v>
      </c>
      <c r="D75" s="152" t="s">
        <v>1400</v>
      </c>
      <c r="E75" s="45"/>
      <c r="F75" s="45"/>
      <c r="G75" s="45"/>
      <c r="H75" s="45"/>
      <c r="I75" s="45"/>
      <c r="J75" s="39"/>
      <c r="K75" s="42"/>
      <c r="L75" s="41">
        <v>1</v>
      </c>
      <c r="M75" s="41">
        <v>1</v>
      </c>
      <c r="N75" s="42" t="s">
        <v>1357</v>
      </c>
      <c r="O75" s="42" t="s">
        <v>1391</v>
      </c>
      <c r="P75" s="43">
        <v>0</v>
      </c>
      <c r="Q75" s="43">
        <v>1</v>
      </c>
      <c r="R75" s="127"/>
      <c r="S75" s="44" t="s">
        <v>1379</v>
      </c>
      <c r="T75" s="44" t="s">
        <v>1380</v>
      </c>
      <c r="U75" s="44" t="s">
        <v>1381</v>
      </c>
      <c r="V75" s="44" t="s">
        <v>1382</v>
      </c>
    </row>
    <row r="76" spans="1:27" ht="38.25">
      <c r="A76" s="36">
        <v>73</v>
      </c>
      <c r="B76" s="37">
        <v>42</v>
      </c>
      <c r="C76" s="38" t="s">
        <v>766</v>
      </c>
      <c r="D76" s="152" t="s">
        <v>1401</v>
      </c>
      <c r="E76" s="45"/>
      <c r="F76" s="45"/>
      <c r="G76" s="45"/>
      <c r="H76" s="45"/>
      <c r="I76" s="45"/>
      <c r="J76" s="39"/>
      <c r="K76" s="42"/>
      <c r="L76" s="41">
        <v>1</v>
      </c>
      <c r="M76" s="41">
        <v>1</v>
      </c>
      <c r="N76" s="42" t="s">
        <v>1357</v>
      </c>
      <c r="O76" s="42" t="s">
        <v>1388</v>
      </c>
      <c r="P76" s="43">
        <v>0.5</v>
      </c>
      <c r="Q76" s="43">
        <v>0.5</v>
      </c>
      <c r="R76" s="127"/>
      <c r="S76" s="44" t="s">
        <v>1379</v>
      </c>
      <c r="T76" s="44" t="s">
        <v>1380</v>
      </c>
      <c r="U76" s="44" t="s">
        <v>1381</v>
      </c>
      <c r="V76" s="44" t="s">
        <v>1382</v>
      </c>
    </row>
    <row r="77" spans="1:27" ht="38.25">
      <c r="A77" s="36">
        <v>74</v>
      </c>
      <c r="B77" s="37">
        <v>49</v>
      </c>
      <c r="C77" s="38" t="s">
        <v>766</v>
      </c>
      <c r="D77" s="152" t="s">
        <v>1402</v>
      </c>
      <c r="E77" s="45"/>
      <c r="F77" s="45"/>
      <c r="G77" s="45"/>
      <c r="H77" s="45"/>
      <c r="I77" s="45"/>
      <c r="J77" s="39"/>
      <c r="K77" s="41">
        <v>0.8</v>
      </c>
      <c r="L77" s="41">
        <v>1</v>
      </c>
      <c r="M77" s="41">
        <v>1</v>
      </c>
      <c r="N77" s="42" t="s">
        <v>1357</v>
      </c>
      <c r="O77" s="42" t="s">
        <v>1384</v>
      </c>
      <c r="P77" s="43">
        <v>0.15</v>
      </c>
      <c r="Q77" s="43">
        <v>0.28999999999999998</v>
      </c>
      <c r="R77" s="127"/>
      <c r="S77" s="44" t="s">
        <v>1379</v>
      </c>
      <c r="T77" s="44" t="s">
        <v>1380</v>
      </c>
      <c r="U77" s="44" t="s">
        <v>1381</v>
      </c>
      <c r="V77" s="44" t="s">
        <v>1382</v>
      </c>
    </row>
    <row r="78" spans="1:27" ht="38.25">
      <c r="A78" s="36">
        <v>75</v>
      </c>
      <c r="B78" s="37">
        <v>56</v>
      </c>
      <c r="C78" s="38" t="s">
        <v>766</v>
      </c>
      <c r="D78" s="152" t="s">
        <v>1403</v>
      </c>
      <c r="E78" s="45"/>
      <c r="F78" s="45"/>
      <c r="G78" s="45"/>
      <c r="H78" s="45"/>
      <c r="I78" s="45"/>
      <c r="J78" s="39"/>
      <c r="K78" s="42"/>
      <c r="L78" s="41">
        <v>1</v>
      </c>
      <c r="M78" s="41">
        <v>1</v>
      </c>
      <c r="N78" s="42" t="s">
        <v>1357</v>
      </c>
      <c r="O78" s="149" t="s">
        <v>1559</v>
      </c>
      <c r="P78" s="43"/>
      <c r="Q78" s="43"/>
      <c r="R78" s="127"/>
      <c r="S78" s="44" t="s">
        <v>1379</v>
      </c>
      <c r="T78" s="44" t="s">
        <v>1380</v>
      </c>
      <c r="U78" s="44" t="s">
        <v>1381</v>
      </c>
      <c r="V78" s="44" t="s">
        <v>1382</v>
      </c>
    </row>
    <row r="79" spans="1:27" ht="25.5">
      <c r="A79" s="36">
        <v>76</v>
      </c>
      <c r="B79" s="37">
        <v>30</v>
      </c>
      <c r="C79" s="38" t="s">
        <v>13</v>
      </c>
      <c r="D79" s="152" t="s">
        <v>1569</v>
      </c>
      <c r="E79" s="45"/>
      <c r="F79" s="45"/>
      <c r="G79" s="45"/>
      <c r="H79" s="45"/>
      <c r="I79" s="45"/>
      <c r="J79" s="85"/>
      <c r="K79" s="42"/>
      <c r="L79" s="41">
        <v>0.1</v>
      </c>
      <c r="M79" s="41">
        <v>1</v>
      </c>
      <c r="N79" s="42" t="s">
        <v>1357</v>
      </c>
      <c r="O79" s="42" t="s">
        <v>1384</v>
      </c>
      <c r="P79" s="43">
        <v>0</v>
      </c>
      <c r="Q79" s="43">
        <v>0</v>
      </c>
      <c r="R79" s="127"/>
      <c r="S79" s="44" t="s">
        <v>1304</v>
      </c>
      <c r="T79" s="44" t="s">
        <v>1305</v>
      </c>
      <c r="U79" s="44" t="s">
        <v>1306</v>
      </c>
      <c r="V79" s="44" t="s">
        <v>1307</v>
      </c>
    </row>
    <row r="80" spans="1:27" ht="38.25">
      <c r="A80" s="36">
        <v>77</v>
      </c>
      <c r="B80" s="37">
        <v>54</v>
      </c>
      <c r="C80" s="38" t="s">
        <v>766</v>
      </c>
      <c r="D80" s="152" t="s">
        <v>1404</v>
      </c>
      <c r="E80" s="45"/>
      <c r="F80" s="45"/>
      <c r="G80" s="45"/>
      <c r="H80" s="45"/>
      <c r="I80" s="45"/>
      <c r="J80" s="39"/>
      <c r="K80" s="42"/>
      <c r="L80" s="42"/>
      <c r="M80" s="41">
        <v>0.7</v>
      </c>
      <c r="N80" s="42" t="s">
        <v>1357</v>
      </c>
      <c r="O80" s="149" t="s">
        <v>1384</v>
      </c>
      <c r="P80" s="43"/>
      <c r="Q80" s="43"/>
      <c r="R80" s="127"/>
      <c r="S80" s="44" t="s">
        <v>1379</v>
      </c>
      <c r="T80" s="44" t="s">
        <v>1380</v>
      </c>
      <c r="U80" s="44" t="s">
        <v>1381</v>
      </c>
      <c r="V80" s="44" t="s">
        <v>1382</v>
      </c>
    </row>
    <row r="81" spans="1:27" ht="38.25">
      <c r="A81" s="36">
        <v>78</v>
      </c>
      <c r="B81" s="37">
        <v>36</v>
      </c>
      <c r="C81" s="38" t="s">
        <v>766</v>
      </c>
      <c r="D81" s="153" t="s">
        <v>794</v>
      </c>
      <c r="E81" s="45"/>
      <c r="F81" s="45"/>
      <c r="G81" s="45"/>
      <c r="H81" s="45"/>
      <c r="I81" s="45"/>
      <c r="J81" s="47"/>
      <c r="K81" s="42"/>
      <c r="L81" s="41">
        <v>0.2</v>
      </c>
      <c r="M81" s="41">
        <v>1</v>
      </c>
      <c r="N81" s="42" t="s">
        <v>1357</v>
      </c>
      <c r="O81" s="42" t="s">
        <v>1362</v>
      </c>
      <c r="P81" s="43">
        <v>0</v>
      </c>
      <c r="Q81" s="43">
        <v>0.05</v>
      </c>
      <c r="R81" s="127"/>
      <c r="S81" s="44" t="s">
        <v>1379</v>
      </c>
      <c r="T81" s="44" t="s">
        <v>1380</v>
      </c>
      <c r="U81" s="44" t="s">
        <v>1381</v>
      </c>
      <c r="V81" s="44" t="s">
        <v>1382</v>
      </c>
    </row>
    <row r="82" spans="1:27" ht="38.25">
      <c r="A82" s="36">
        <v>79</v>
      </c>
      <c r="B82" s="37">
        <v>73</v>
      </c>
      <c r="C82" s="38" t="s">
        <v>913</v>
      </c>
      <c r="D82" s="152" t="s">
        <v>1560</v>
      </c>
      <c r="E82" s="45">
        <v>26</v>
      </c>
      <c r="F82" s="45" t="s">
        <v>1309</v>
      </c>
      <c r="G82" s="45" t="s">
        <v>1405</v>
      </c>
      <c r="H82" s="46">
        <f>E82*659.01</f>
        <v>17134.259999999998</v>
      </c>
      <c r="I82" s="46"/>
      <c r="J82" s="39" t="s">
        <v>1548</v>
      </c>
      <c r="K82" s="41">
        <v>0.3</v>
      </c>
      <c r="L82" s="41">
        <v>1</v>
      </c>
      <c r="M82" s="41">
        <v>1</v>
      </c>
      <c r="N82" s="42" t="s">
        <v>1302</v>
      </c>
      <c r="O82" s="42" t="s">
        <v>1311</v>
      </c>
      <c r="P82" s="43">
        <v>0</v>
      </c>
      <c r="Q82" s="43">
        <v>0</v>
      </c>
      <c r="R82" s="127">
        <v>1</v>
      </c>
      <c r="S82" s="44" t="s">
        <v>1312</v>
      </c>
      <c r="T82" s="44" t="s">
        <v>1313</v>
      </c>
      <c r="U82" s="44" t="s">
        <v>1314</v>
      </c>
      <c r="V82" s="44" t="s">
        <v>1315</v>
      </c>
    </row>
    <row r="83" spans="1:27" ht="89.25">
      <c r="A83" s="36">
        <v>80</v>
      </c>
      <c r="B83" s="37">
        <v>71</v>
      </c>
      <c r="C83" s="38" t="s">
        <v>913</v>
      </c>
      <c r="D83" s="152" t="s">
        <v>1565</v>
      </c>
      <c r="E83" s="45">
        <v>700</v>
      </c>
      <c r="F83" s="45" t="s">
        <v>1309</v>
      </c>
      <c r="G83" s="45" t="s">
        <v>1406</v>
      </c>
      <c r="H83" s="46">
        <f>E83*659.01</f>
        <v>461307</v>
      </c>
      <c r="I83" s="46"/>
      <c r="J83" s="39" t="s">
        <v>1547</v>
      </c>
      <c r="K83" s="41">
        <v>1</v>
      </c>
      <c r="L83" s="41">
        <v>1</v>
      </c>
      <c r="M83" s="41">
        <v>1</v>
      </c>
      <c r="N83" s="42" t="s">
        <v>1302</v>
      </c>
      <c r="O83" s="42" t="s">
        <v>1339</v>
      </c>
      <c r="P83" s="43">
        <v>0.5</v>
      </c>
      <c r="Q83" s="43">
        <v>0.56999999999999995</v>
      </c>
      <c r="R83" s="127">
        <v>0.65</v>
      </c>
      <c r="S83" s="44" t="s">
        <v>1312</v>
      </c>
      <c r="T83" s="44" t="s">
        <v>1313</v>
      </c>
      <c r="U83" s="44" t="s">
        <v>1314</v>
      </c>
      <c r="V83" s="44" t="s">
        <v>1315</v>
      </c>
    </row>
    <row r="84" spans="1:27" ht="38.25">
      <c r="A84" s="36">
        <v>81</v>
      </c>
      <c r="B84" s="37">
        <v>53</v>
      </c>
      <c r="C84" s="38" t="s">
        <v>913</v>
      </c>
      <c r="D84" s="152" t="s">
        <v>1407</v>
      </c>
      <c r="E84" s="45"/>
      <c r="F84" s="45"/>
      <c r="G84" s="45"/>
      <c r="H84" s="45"/>
      <c r="I84" s="45"/>
      <c r="J84" s="39"/>
      <c r="K84" s="41">
        <v>0.2</v>
      </c>
      <c r="L84" s="41">
        <v>0.5</v>
      </c>
      <c r="M84" s="41">
        <v>1</v>
      </c>
      <c r="N84" s="42" t="s">
        <v>1302</v>
      </c>
      <c r="O84" s="149" t="s">
        <v>1303</v>
      </c>
      <c r="P84" s="43"/>
      <c r="Q84" s="43">
        <v>0.25</v>
      </c>
      <c r="R84" s="127"/>
      <c r="S84" s="44" t="s">
        <v>1312</v>
      </c>
      <c r="T84" s="44" t="s">
        <v>1313</v>
      </c>
      <c r="U84" s="44" t="s">
        <v>1314</v>
      </c>
      <c r="V84" s="44" t="s">
        <v>1315</v>
      </c>
    </row>
    <row r="85" spans="1:27" ht="25.5">
      <c r="A85" s="36">
        <v>82</v>
      </c>
      <c r="B85" s="37">
        <v>64</v>
      </c>
      <c r="C85" s="38" t="s">
        <v>884</v>
      </c>
      <c r="D85" s="152" t="s">
        <v>1408</v>
      </c>
      <c r="E85" s="45"/>
      <c r="F85" s="45"/>
      <c r="G85" s="45"/>
      <c r="H85" s="45"/>
      <c r="I85" s="45"/>
      <c r="J85" s="39"/>
      <c r="K85" s="41">
        <v>0.25</v>
      </c>
      <c r="L85" s="41">
        <v>0.9</v>
      </c>
      <c r="M85" s="41">
        <v>1</v>
      </c>
      <c r="N85" s="42" t="s">
        <v>1302</v>
      </c>
      <c r="O85" s="42" t="s">
        <v>1303</v>
      </c>
      <c r="P85" s="43"/>
      <c r="Q85" s="43">
        <v>0.6</v>
      </c>
      <c r="R85" s="127"/>
      <c r="S85" s="44" t="s">
        <v>1304</v>
      </c>
      <c r="T85" s="44" t="s">
        <v>1305</v>
      </c>
      <c r="U85" s="44" t="s">
        <v>1331</v>
      </c>
      <c r="V85" s="44" t="s">
        <v>1332</v>
      </c>
    </row>
    <row r="86" spans="1:27" ht="38.25">
      <c r="A86" s="36">
        <v>83</v>
      </c>
      <c r="B86" s="37">
        <v>68</v>
      </c>
      <c r="C86" s="38" t="s">
        <v>913</v>
      </c>
      <c r="D86" s="152" t="s">
        <v>1046</v>
      </c>
      <c r="E86" s="45">
        <v>0</v>
      </c>
      <c r="F86" s="45" t="s">
        <v>1409</v>
      </c>
      <c r="G86" s="45"/>
      <c r="H86" s="45"/>
      <c r="I86" s="45"/>
      <c r="J86" s="39"/>
      <c r="K86" s="41">
        <v>0</v>
      </c>
      <c r="L86" s="41">
        <v>0</v>
      </c>
      <c r="M86" s="41">
        <v>1</v>
      </c>
      <c r="N86" s="42" t="s">
        <v>1302</v>
      </c>
      <c r="O86" s="42" t="s">
        <v>1339</v>
      </c>
      <c r="P86" s="43">
        <v>0.9</v>
      </c>
      <c r="Q86" s="43">
        <v>0.9</v>
      </c>
      <c r="R86" s="127">
        <v>0.9</v>
      </c>
      <c r="S86" s="44" t="s">
        <v>1312</v>
      </c>
      <c r="T86" s="44" t="s">
        <v>1313</v>
      </c>
      <c r="U86" s="44" t="s">
        <v>1314</v>
      </c>
      <c r="V86" s="44" t="s">
        <v>1315</v>
      </c>
    </row>
    <row r="87" spans="1:27" ht="38.25">
      <c r="A87" s="36">
        <v>84</v>
      </c>
      <c r="B87" s="37">
        <v>76</v>
      </c>
      <c r="C87" s="38" t="s">
        <v>913</v>
      </c>
      <c r="D87" s="152" t="s">
        <v>1410</v>
      </c>
      <c r="E87" s="45">
        <v>124</v>
      </c>
      <c r="F87" s="45" t="s">
        <v>1309</v>
      </c>
      <c r="G87" s="45" t="s">
        <v>1411</v>
      </c>
      <c r="H87" s="46">
        <f>E87*659.01</f>
        <v>81717.240000000005</v>
      </c>
      <c r="I87" s="46"/>
      <c r="J87" s="39"/>
      <c r="K87" s="41">
        <v>0.4</v>
      </c>
      <c r="L87" s="41">
        <v>0.6</v>
      </c>
      <c r="M87" s="41">
        <v>1</v>
      </c>
      <c r="N87" s="42" t="s">
        <v>1302</v>
      </c>
      <c r="O87" s="149" t="s">
        <v>1311</v>
      </c>
      <c r="P87" s="43">
        <v>0.05</v>
      </c>
      <c r="Q87" s="43">
        <v>0.05</v>
      </c>
      <c r="R87" s="127">
        <v>0.05</v>
      </c>
      <c r="S87" s="44" t="s">
        <v>1312</v>
      </c>
      <c r="T87" s="44" t="s">
        <v>1313</v>
      </c>
      <c r="U87" s="44" t="s">
        <v>1314</v>
      </c>
      <c r="V87" s="44" t="s">
        <v>1315</v>
      </c>
    </row>
    <row r="88" spans="1:27" ht="38.25">
      <c r="A88" s="36">
        <v>85</v>
      </c>
      <c r="B88" s="37">
        <v>77</v>
      </c>
      <c r="C88" s="38" t="s">
        <v>913</v>
      </c>
      <c r="D88" s="152" t="s">
        <v>1412</v>
      </c>
      <c r="E88" s="45">
        <v>485</v>
      </c>
      <c r="F88" s="45" t="s">
        <v>1309</v>
      </c>
      <c r="G88" s="45" t="s">
        <v>1330</v>
      </c>
      <c r="H88" s="46">
        <f>E88*659.01</f>
        <v>319619.84999999998</v>
      </c>
      <c r="I88" s="46"/>
      <c r="J88" s="39"/>
      <c r="K88" s="41">
        <v>0</v>
      </c>
      <c r="L88" s="41">
        <v>0</v>
      </c>
      <c r="M88" s="41">
        <v>0.1</v>
      </c>
      <c r="N88" s="42" t="s">
        <v>1302</v>
      </c>
      <c r="O88" s="42" t="s">
        <v>1311</v>
      </c>
      <c r="P88" s="43">
        <v>0</v>
      </c>
      <c r="Q88" s="43">
        <v>0.1</v>
      </c>
      <c r="R88" s="127">
        <v>0.8</v>
      </c>
      <c r="S88" s="44" t="s">
        <v>1312</v>
      </c>
      <c r="T88" s="44" t="s">
        <v>1313</v>
      </c>
      <c r="U88" s="44" t="s">
        <v>1314</v>
      </c>
      <c r="V88" s="44" t="s">
        <v>1315</v>
      </c>
    </row>
    <row r="89" spans="1:27" ht="51">
      <c r="A89" s="36">
        <v>86</v>
      </c>
      <c r="B89" s="37">
        <v>78</v>
      </c>
      <c r="C89" s="38" t="s">
        <v>913</v>
      </c>
      <c r="D89" s="152" t="s">
        <v>1413</v>
      </c>
      <c r="E89" s="45">
        <v>0</v>
      </c>
      <c r="F89" s="45" t="s">
        <v>1414</v>
      </c>
      <c r="G89" s="45"/>
      <c r="H89" s="45"/>
      <c r="I89" s="45"/>
      <c r="J89" s="39"/>
      <c r="K89" s="41">
        <v>0.1</v>
      </c>
      <c r="L89" s="41">
        <v>0.4</v>
      </c>
      <c r="M89" s="41">
        <v>1</v>
      </c>
      <c r="N89" s="42" t="s">
        <v>1302</v>
      </c>
      <c r="O89" s="42" t="s">
        <v>1311</v>
      </c>
      <c r="P89" s="43">
        <v>0</v>
      </c>
      <c r="Q89" s="43">
        <v>0</v>
      </c>
      <c r="R89" s="127">
        <v>0</v>
      </c>
      <c r="S89" s="44" t="s">
        <v>1312</v>
      </c>
      <c r="T89" s="44" t="s">
        <v>1313</v>
      </c>
      <c r="U89" s="44" t="s">
        <v>1314</v>
      </c>
      <c r="V89" s="44" t="s">
        <v>1315</v>
      </c>
    </row>
    <row r="90" spans="1:27" ht="38.25">
      <c r="A90" s="36">
        <v>87</v>
      </c>
      <c r="B90" s="37">
        <v>83</v>
      </c>
      <c r="C90" s="38" t="s">
        <v>913</v>
      </c>
      <c r="D90" s="152" t="s">
        <v>1145</v>
      </c>
      <c r="E90" s="45">
        <v>500</v>
      </c>
      <c r="F90" s="45" t="s">
        <v>1309</v>
      </c>
      <c r="G90" s="45" t="s">
        <v>1330</v>
      </c>
      <c r="H90" s="46">
        <f>E90*659.01</f>
        <v>329505</v>
      </c>
      <c r="I90" s="46"/>
      <c r="J90" s="39"/>
      <c r="K90" s="41">
        <v>0.1</v>
      </c>
      <c r="L90" s="41">
        <v>0.5</v>
      </c>
      <c r="M90" s="41">
        <v>1</v>
      </c>
      <c r="N90" s="42" t="s">
        <v>1302</v>
      </c>
      <c r="O90" s="42" t="s">
        <v>1339</v>
      </c>
      <c r="P90" s="43">
        <v>0</v>
      </c>
      <c r="Q90" s="43">
        <v>0</v>
      </c>
      <c r="R90" s="127">
        <v>0</v>
      </c>
      <c r="S90" s="44" t="s">
        <v>1312</v>
      </c>
      <c r="T90" s="44" t="s">
        <v>1313</v>
      </c>
      <c r="U90" s="44" t="s">
        <v>1314</v>
      </c>
      <c r="V90" s="44" t="s">
        <v>1315</v>
      </c>
    </row>
    <row r="91" spans="1:27" ht="38.25">
      <c r="A91" s="36">
        <v>88</v>
      </c>
      <c r="B91" s="37">
        <v>93</v>
      </c>
      <c r="C91" s="38" t="s">
        <v>913</v>
      </c>
      <c r="D91" s="152" t="s">
        <v>1415</v>
      </c>
      <c r="E91" s="45"/>
      <c r="F91" s="45"/>
      <c r="G91" s="45"/>
      <c r="H91" s="45"/>
      <c r="I91" s="45"/>
      <c r="J91" s="39"/>
      <c r="K91" s="42"/>
      <c r="L91" s="42">
        <v>15</v>
      </c>
      <c r="M91" s="42">
        <v>100</v>
      </c>
      <c r="N91" s="42" t="s">
        <v>1302</v>
      </c>
      <c r="O91" s="42" t="s">
        <v>1416</v>
      </c>
      <c r="P91" s="43"/>
      <c r="Q91" s="43">
        <v>0.1</v>
      </c>
      <c r="R91" s="127"/>
      <c r="S91" s="44" t="s">
        <v>1312</v>
      </c>
      <c r="T91" s="44" t="s">
        <v>1313</v>
      </c>
      <c r="U91" s="44" t="s">
        <v>1314</v>
      </c>
      <c r="V91" s="44" t="s">
        <v>1315</v>
      </c>
    </row>
    <row r="92" spans="1:27" ht="25.5">
      <c r="A92" s="36">
        <v>89</v>
      </c>
      <c r="B92" s="37">
        <v>18</v>
      </c>
      <c r="C92" s="38" t="s">
        <v>13</v>
      </c>
      <c r="D92" s="153" t="s">
        <v>158</v>
      </c>
      <c r="E92" s="45"/>
      <c r="F92" s="45"/>
      <c r="G92" s="45"/>
      <c r="H92" s="45"/>
      <c r="I92" s="45"/>
      <c r="J92" s="47"/>
      <c r="K92" s="41">
        <v>0.1</v>
      </c>
      <c r="L92" s="41">
        <v>1</v>
      </c>
      <c r="M92" s="41">
        <v>1</v>
      </c>
      <c r="N92" s="42" t="s">
        <v>1302</v>
      </c>
      <c r="O92" s="149" t="s">
        <v>1327</v>
      </c>
      <c r="P92" s="43"/>
      <c r="Q92" s="43">
        <v>0.05</v>
      </c>
      <c r="R92" s="127">
        <v>0.2</v>
      </c>
      <c r="S92" s="44" t="s">
        <v>1304</v>
      </c>
      <c r="T92" s="44" t="s">
        <v>1305</v>
      </c>
      <c r="U92" s="44" t="s">
        <v>1306</v>
      </c>
      <c r="V92" s="44" t="s">
        <v>1307</v>
      </c>
    </row>
    <row r="93" spans="1:27" ht="51">
      <c r="A93" s="36">
        <v>90</v>
      </c>
      <c r="B93" s="37">
        <v>25</v>
      </c>
      <c r="C93" s="38" t="s">
        <v>13</v>
      </c>
      <c r="D93" s="153" t="s">
        <v>1561</v>
      </c>
      <c r="E93" s="45"/>
      <c r="F93" s="45"/>
      <c r="G93" s="45"/>
      <c r="H93" s="45"/>
      <c r="I93" s="45"/>
      <c r="J93" s="47" t="s">
        <v>1545</v>
      </c>
      <c r="K93" s="41">
        <v>0.2</v>
      </c>
      <c r="L93" s="41">
        <v>1</v>
      </c>
      <c r="M93" s="41">
        <v>1</v>
      </c>
      <c r="N93" s="42" t="s">
        <v>1302</v>
      </c>
      <c r="O93" s="42" t="s">
        <v>1322</v>
      </c>
      <c r="P93" s="43">
        <v>0</v>
      </c>
      <c r="Q93" s="43">
        <v>0</v>
      </c>
      <c r="R93" s="127">
        <v>0</v>
      </c>
      <c r="S93" s="44" t="s">
        <v>1304</v>
      </c>
      <c r="T93" s="44" t="s">
        <v>1305</v>
      </c>
      <c r="U93" s="44" t="s">
        <v>1306</v>
      </c>
      <c r="V93" s="44" t="s">
        <v>1307</v>
      </c>
    </row>
    <row r="94" spans="1:27" ht="25.5">
      <c r="A94" s="36">
        <v>91</v>
      </c>
      <c r="B94" s="37">
        <v>26</v>
      </c>
      <c r="C94" s="38" t="s">
        <v>13</v>
      </c>
      <c r="D94" s="153" t="s">
        <v>350</v>
      </c>
      <c r="E94" s="45"/>
      <c r="F94" s="45"/>
      <c r="G94" s="45"/>
      <c r="H94" s="45"/>
      <c r="I94" s="45"/>
      <c r="J94" s="47"/>
      <c r="K94" s="41">
        <v>0.1</v>
      </c>
      <c r="L94" s="41">
        <v>0.3</v>
      </c>
      <c r="M94" s="41">
        <v>1</v>
      </c>
      <c r="N94" s="42" t="s">
        <v>1302</v>
      </c>
      <c r="O94" s="42" t="s">
        <v>1322</v>
      </c>
      <c r="P94" s="43">
        <v>0</v>
      </c>
      <c r="Q94" s="43">
        <v>0</v>
      </c>
      <c r="R94" s="127">
        <v>0</v>
      </c>
      <c r="S94" s="44" t="s">
        <v>1304</v>
      </c>
      <c r="T94" s="44" t="s">
        <v>1305</v>
      </c>
      <c r="U94" s="44" t="s">
        <v>1306</v>
      </c>
      <c r="V94" s="44" t="s">
        <v>1307</v>
      </c>
    </row>
    <row r="95" spans="1:27" ht="38.25">
      <c r="A95" s="36">
        <v>92</v>
      </c>
      <c r="B95" s="37">
        <v>101</v>
      </c>
      <c r="C95" s="38" t="s">
        <v>913</v>
      </c>
      <c r="D95" s="157" t="s">
        <v>1417</v>
      </c>
      <c r="E95" s="45"/>
      <c r="F95" s="45"/>
      <c r="G95" s="45"/>
      <c r="H95" s="45"/>
      <c r="I95" s="45"/>
      <c r="J95" s="48"/>
      <c r="K95" s="41">
        <v>0.5</v>
      </c>
      <c r="L95" s="41">
        <v>0.2</v>
      </c>
      <c r="M95" s="41">
        <v>0.5</v>
      </c>
      <c r="N95" s="42" t="s">
        <v>1302</v>
      </c>
      <c r="O95" s="42" t="s">
        <v>1303</v>
      </c>
      <c r="P95" s="43"/>
      <c r="Q95" s="43">
        <v>0.1</v>
      </c>
      <c r="R95" s="127"/>
      <c r="S95" s="44" t="s">
        <v>1312</v>
      </c>
      <c r="T95" s="44" t="s">
        <v>1313</v>
      </c>
      <c r="U95" s="44" t="s">
        <v>1314</v>
      </c>
      <c r="V95" s="44" t="s">
        <v>1315</v>
      </c>
    </row>
    <row r="96" spans="1:27" s="63" customFormat="1" ht="25.5">
      <c r="A96" s="53">
        <v>93</v>
      </c>
      <c r="B96" s="54">
        <v>102</v>
      </c>
      <c r="C96" s="55" t="s">
        <v>655</v>
      </c>
      <c r="D96" s="160" t="s">
        <v>1418</v>
      </c>
      <c r="E96" s="57"/>
      <c r="F96" s="57"/>
      <c r="G96" s="57"/>
      <c r="H96" s="57"/>
      <c r="I96" s="57"/>
      <c r="J96" s="56"/>
      <c r="K96" s="58">
        <v>1</v>
      </c>
      <c r="L96" s="58">
        <v>1</v>
      </c>
      <c r="M96" s="58">
        <v>1</v>
      </c>
      <c r="N96" s="59" t="s">
        <v>1350</v>
      </c>
      <c r="O96" s="42" t="s">
        <v>1419</v>
      </c>
      <c r="P96" s="60"/>
      <c r="Q96" s="60"/>
      <c r="R96" s="129"/>
      <c r="S96" s="61" t="s">
        <v>1304</v>
      </c>
      <c r="T96" s="61" t="s">
        <v>1305</v>
      </c>
      <c r="U96" s="61" t="s">
        <v>1352</v>
      </c>
      <c r="V96" s="61" t="s">
        <v>1353</v>
      </c>
      <c r="W96" s="62"/>
      <c r="X96" s="62"/>
      <c r="Y96" s="62"/>
      <c r="Z96" s="62"/>
      <c r="AA96" s="62"/>
    </row>
    <row r="97" spans="1:1028" ht="38.25">
      <c r="A97" s="36">
        <v>94</v>
      </c>
      <c r="B97" s="37">
        <v>103</v>
      </c>
      <c r="C97" s="38" t="s">
        <v>766</v>
      </c>
      <c r="D97" s="164" t="s">
        <v>1420</v>
      </c>
      <c r="E97" s="45"/>
      <c r="F97" s="45"/>
      <c r="G97" s="45"/>
      <c r="H97" s="45"/>
      <c r="I97" s="45"/>
      <c r="J97" s="64"/>
      <c r="K97" s="41">
        <v>1</v>
      </c>
      <c r="L97" s="41">
        <v>1</v>
      </c>
      <c r="M97" s="41">
        <v>1</v>
      </c>
      <c r="N97" s="42" t="s">
        <v>1357</v>
      </c>
      <c r="O97" s="42" t="s">
        <v>1360</v>
      </c>
      <c r="P97" s="43">
        <v>0.95</v>
      </c>
      <c r="Q97" s="43">
        <v>1</v>
      </c>
      <c r="R97" s="127"/>
      <c r="S97" s="44" t="s">
        <v>1379</v>
      </c>
      <c r="T97" s="44" t="s">
        <v>1380</v>
      </c>
      <c r="U97" s="44" t="s">
        <v>1381</v>
      </c>
      <c r="V97" s="44" t="s">
        <v>1382</v>
      </c>
    </row>
    <row r="98" spans="1:1028" ht="38.25">
      <c r="A98" s="36">
        <v>95</v>
      </c>
      <c r="B98" s="37">
        <v>104</v>
      </c>
      <c r="C98" s="38" t="s">
        <v>913</v>
      </c>
      <c r="D98" s="157" t="s">
        <v>1421</v>
      </c>
      <c r="E98" s="45"/>
      <c r="F98" s="45"/>
      <c r="G98" s="45"/>
      <c r="H98" s="45"/>
      <c r="I98" s="45"/>
      <c r="J98" s="48"/>
      <c r="K98" s="41">
        <v>1</v>
      </c>
      <c r="L98" s="41">
        <v>1</v>
      </c>
      <c r="M98" s="41">
        <v>1</v>
      </c>
      <c r="N98" s="42" t="s">
        <v>1302</v>
      </c>
      <c r="O98" s="149" t="s">
        <v>1303</v>
      </c>
      <c r="P98" s="43"/>
      <c r="Q98" s="43"/>
      <c r="R98" s="127"/>
      <c r="S98" s="44" t="s">
        <v>1312</v>
      </c>
      <c r="T98" s="44" t="s">
        <v>1313</v>
      </c>
      <c r="U98" s="44" t="s">
        <v>1314</v>
      </c>
      <c r="V98" s="44" t="s">
        <v>1315</v>
      </c>
    </row>
    <row r="99" spans="1:1028" s="96" customFormat="1" ht="25.5">
      <c r="A99" s="140">
        <v>96</v>
      </c>
      <c r="B99" s="141">
        <v>105</v>
      </c>
      <c r="C99" s="142" t="s">
        <v>1363</v>
      </c>
      <c r="D99" s="160" t="s">
        <v>1422</v>
      </c>
      <c r="E99" s="93"/>
      <c r="F99" s="93"/>
      <c r="G99" s="93"/>
      <c r="H99" s="93"/>
      <c r="I99" s="93"/>
      <c r="J99" s="88" t="s">
        <v>1422</v>
      </c>
      <c r="K99" s="144">
        <v>1</v>
      </c>
      <c r="L99" s="144">
        <v>1</v>
      </c>
      <c r="M99" s="144">
        <v>1</v>
      </c>
      <c r="N99" s="143" t="s">
        <v>1355</v>
      </c>
      <c r="O99" s="143" t="s">
        <v>1356</v>
      </c>
      <c r="P99" s="145" t="s">
        <v>1536</v>
      </c>
      <c r="Q99" s="145" t="s">
        <v>1536</v>
      </c>
      <c r="R99" s="146"/>
      <c r="S99" s="147" t="s">
        <v>1366</v>
      </c>
      <c r="T99" s="147" t="s">
        <v>1367</v>
      </c>
      <c r="U99" s="147" t="s">
        <v>1368</v>
      </c>
      <c r="V99" s="147" t="s">
        <v>1369</v>
      </c>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7"/>
      <c r="GC99" s="97"/>
      <c r="GD99" s="97"/>
      <c r="GE99" s="97"/>
      <c r="GF99" s="97"/>
      <c r="GG99" s="97"/>
      <c r="GH99" s="97"/>
      <c r="GI99" s="97"/>
      <c r="GJ99" s="97"/>
      <c r="GK99" s="97"/>
      <c r="GL99" s="97"/>
      <c r="GM99" s="97"/>
      <c r="GN99" s="97"/>
      <c r="GO99" s="97"/>
      <c r="GP99" s="97"/>
      <c r="GQ99" s="97"/>
      <c r="GR99" s="97"/>
      <c r="GS99" s="97"/>
      <c r="GT99" s="97"/>
      <c r="GU99" s="97"/>
      <c r="GV99" s="97"/>
      <c r="GW99" s="97"/>
      <c r="GX99" s="97"/>
      <c r="GY99" s="97"/>
      <c r="GZ99" s="97"/>
      <c r="HA99" s="97"/>
      <c r="HB99" s="97"/>
      <c r="HC99" s="97"/>
      <c r="HD99" s="97"/>
      <c r="HE99" s="97"/>
      <c r="HF99" s="97"/>
      <c r="HG99" s="97"/>
      <c r="HH99" s="97"/>
      <c r="HI99" s="97"/>
      <c r="HJ99" s="97"/>
      <c r="HK99" s="97"/>
      <c r="HL99" s="97"/>
      <c r="HM99" s="97"/>
      <c r="HN99" s="97"/>
      <c r="HO99" s="97"/>
      <c r="HP99" s="97"/>
      <c r="HQ99" s="97"/>
      <c r="HR99" s="97"/>
      <c r="HS99" s="97"/>
      <c r="HT99" s="97"/>
      <c r="HU99" s="97"/>
      <c r="HV99" s="97"/>
      <c r="HW99" s="97"/>
      <c r="HX99" s="97"/>
      <c r="HY99" s="97"/>
      <c r="HZ99" s="97"/>
      <c r="IA99" s="97"/>
      <c r="IB99" s="97"/>
      <c r="IC99" s="97"/>
      <c r="ID99" s="97"/>
      <c r="IE99" s="97"/>
      <c r="IF99" s="97"/>
      <c r="IG99" s="97"/>
      <c r="IH99" s="97"/>
      <c r="II99" s="97"/>
      <c r="IJ99" s="97"/>
      <c r="IK99" s="97"/>
      <c r="IL99" s="97"/>
      <c r="IM99" s="97"/>
      <c r="IN99" s="97"/>
      <c r="IO99" s="97"/>
      <c r="IP99" s="97"/>
      <c r="IQ99" s="97"/>
      <c r="IR99" s="97"/>
      <c r="IS99" s="97"/>
      <c r="IT99" s="97"/>
      <c r="IU99" s="97"/>
      <c r="IV99" s="97"/>
      <c r="IW99" s="97"/>
      <c r="IX99" s="97"/>
      <c r="IY99" s="97"/>
      <c r="IZ99" s="97"/>
      <c r="JA99" s="97"/>
      <c r="JB99" s="97"/>
      <c r="JC99" s="97"/>
      <c r="JD99" s="97"/>
      <c r="JE99" s="97"/>
      <c r="JF99" s="97"/>
      <c r="JG99" s="97"/>
      <c r="JH99" s="97"/>
      <c r="JI99" s="97"/>
      <c r="JJ99" s="97"/>
      <c r="JK99" s="97"/>
      <c r="JL99" s="97"/>
      <c r="JM99" s="97"/>
      <c r="JN99" s="97"/>
      <c r="JO99" s="97"/>
      <c r="JP99" s="97"/>
      <c r="JQ99" s="97"/>
      <c r="JR99" s="97"/>
      <c r="JS99" s="97"/>
      <c r="JT99" s="97"/>
      <c r="JU99" s="97"/>
      <c r="JV99" s="97"/>
      <c r="JW99" s="97"/>
      <c r="JX99" s="97"/>
      <c r="JY99" s="97"/>
      <c r="JZ99" s="97"/>
      <c r="KA99" s="97"/>
      <c r="KB99" s="97"/>
      <c r="KC99" s="97"/>
      <c r="KD99" s="97"/>
      <c r="KE99" s="97"/>
      <c r="KF99" s="97"/>
      <c r="KG99" s="97"/>
      <c r="KH99" s="97"/>
      <c r="KI99" s="97"/>
      <c r="KJ99" s="97"/>
      <c r="KK99" s="97"/>
      <c r="KL99" s="97"/>
      <c r="KM99" s="97"/>
      <c r="KN99" s="97"/>
      <c r="KO99" s="97"/>
      <c r="KP99" s="97"/>
      <c r="KQ99" s="97"/>
      <c r="KR99" s="97"/>
      <c r="KS99" s="97"/>
      <c r="KT99" s="97"/>
      <c r="KU99" s="97"/>
      <c r="KV99" s="97"/>
      <c r="KW99" s="97"/>
      <c r="KX99" s="97"/>
      <c r="KY99" s="97"/>
      <c r="KZ99" s="97"/>
      <c r="LA99" s="97"/>
      <c r="LB99" s="97"/>
      <c r="LC99" s="97"/>
      <c r="LD99" s="97"/>
      <c r="LE99" s="97"/>
      <c r="LF99" s="97"/>
      <c r="LG99" s="97"/>
      <c r="LH99" s="97"/>
      <c r="LI99" s="97"/>
      <c r="LJ99" s="97"/>
      <c r="LK99" s="97"/>
      <c r="LL99" s="97"/>
      <c r="LM99" s="97"/>
      <c r="LN99" s="97"/>
      <c r="LO99" s="97"/>
      <c r="LP99" s="97"/>
      <c r="LQ99" s="97"/>
      <c r="LR99" s="97"/>
      <c r="LS99" s="97"/>
      <c r="LT99" s="97"/>
      <c r="LU99" s="97"/>
      <c r="LV99" s="97"/>
      <c r="LW99" s="97"/>
      <c r="LX99" s="97"/>
      <c r="LY99" s="97"/>
      <c r="LZ99" s="97"/>
      <c r="MA99" s="97"/>
      <c r="MB99" s="97"/>
      <c r="MC99" s="97"/>
      <c r="MD99" s="97"/>
      <c r="ME99" s="97"/>
      <c r="MF99" s="97"/>
      <c r="MG99" s="97"/>
      <c r="MH99" s="97"/>
      <c r="MI99" s="97"/>
      <c r="MJ99" s="97"/>
      <c r="MK99" s="97"/>
      <c r="ML99" s="97"/>
      <c r="MM99" s="97"/>
      <c r="MN99" s="97"/>
      <c r="MO99" s="97"/>
      <c r="MP99" s="97"/>
      <c r="MQ99" s="97"/>
      <c r="MR99" s="97"/>
      <c r="MS99" s="97"/>
      <c r="MT99" s="97"/>
      <c r="MU99" s="97"/>
      <c r="MV99" s="97"/>
      <c r="MW99" s="97"/>
      <c r="MX99" s="97"/>
      <c r="MY99" s="97"/>
      <c r="MZ99" s="97"/>
      <c r="NA99" s="97"/>
      <c r="NB99" s="97"/>
      <c r="NC99" s="97"/>
      <c r="ND99" s="97"/>
      <c r="NE99" s="97"/>
      <c r="NF99" s="97"/>
      <c r="NG99" s="97"/>
      <c r="NH99" s="97"/>
      <c r="NI99" s="97"/>
      <c r="NJ99" s="97"/>
      <c r="NK99" s="97"/>
      <c r="NL99" s="97"/>
      <c r="NM99" s="97"/>
      <c r="NN99" s="97"/>
      <c r="NO99" s="97"/>
      <c r="NP99" s="97"/>
      <c r="NQ99" s="97"/>
      <c r="NR99" s="97"/>
      <c r="NS99" s="97"/>
      <c r="NT99" s="97"/>
      <c r="NU99" s="97"/>
      <c r="NV99" s="97"/>
      <c r="NW99" s="97"/>
      <c r="NX99" s="97"/>
      <c r="NY99" s="97"/>
      <c r="NZ99" s="97"/>
      <c r="OA99" s="97"/>
      <c r="OB99" s="97"/>
      <c r="OC99" s="97"/>
      <c r="OD99" s="97"/>
      <c r="OE99" s="97"/>
      <c r="OF99" s="97"/>
      <c r="OG99" s="97"/>
      <c r="OH99" s="97"/>
      <c r="OI99" s="97"/>
      <c r="OJ99" s="97"/>
      <c r="OK99" s="97"/>
      <c r="OL99" s="97"/>
      <c r="OM99" s="97"/>
      <c r="ON99" s="97"/>
      <c r="OO99" s="97"/>
      <c r="OP99" s="97"/>
      <c r="OQ99" s="97"/>
      <c r="OR99" s="97"/>
      <c r="OS99" s="97"/>
      <c r="OT99" s="97"/>
      <c r="OU99" s="97"/>
      <c r="OV99" s="97"/>
      <c r="OW99" s="97"/>
      <c r="OX99" s="97"/>
      <c r="OY99" s="97"/>
      <c r="OZ99" s="97"/>
      <c r="PA99" s="97"/>
      <c r="PB99" s="97"/>
      <c r="PC99" s="97"/>
      <c r="PD99" s="97"/>
      <c r="PE99" s="97"/>
      <c r="PF99" s="97"/>
      <c r="PG99" s="97"/>
      <c r="PH99" s="97"/>
      <c r="PI99" s="97"/>
      <c r="PJ99" s="97"/>
      <c r="PK99" s="97"/>
      <c r="PL99" s="97"/>
      <c r="PM99" s="97"/>
      <c r="PN99" s="97"/>
      <c r="PO99" s="97"/>
      <c r="PP99" s="97"/>
      <c r="PQ99" s="97"/>
      <c r="PR99" s="97"/>
      <c r="PS99" s="97"/>
      <c r="PT99" s="97"/>
      <c r="PU99" s="97"/>
      <c r="PV99" s="97"/>
      <c r="PW99" s="97"/>
      <c r="PX99" s="97"/>
      <c r="PY99" s="97"/>
      <c r="PZ99" s="97"/>
      <c r="QA99" s="97"/>
      <c r="QB99" s="97"/>
      <c r="QC99" s="97"/>
      <c r="QD99" s="97"/>
      <c r="QE99" s="97"/>
      <c r="QF99" s="97"/>
      <c r="QG99" s="97"/>
      <c r="QH99" s="97"/>
      <c r="QI99" s="97"/>
      <c r="QJ99" s="97"/>
      <c r="QK99" s="97"/>
      <c r="QL99" s="97"/>
      <c r="QM99" s="97"/>
      <c r="QN99" s="97"/>
      <c r="QO99" s="97"/>
      <c r="QP99" s="97"/>
      <c r="QQ99" s="97"/>
      <c r="QR99" s="97"/>
      <c r="QS99" s="97"/>
      <c r="QT99" s="97"/>
      <c r="QU99" s="97"/>
      <c r="QV99" s="97"/>
      <c r="QW99" s="97"/>
      <c r="QX99" s="97"/>
      <c r="QY99" s="97"/>
      <c r="QZ99" s="97"/>
      <c r="RA99" s="97"/>
      <c r="RB99" s="97"/>
      <c r="RC99" s="97"/>
      <c r="RD99" s="97"/>
      <c r="RE99" s="97"/>
      <c r="RF99" s="97"/>
      <c r="RG99" s="97"/>
      <c r="RH99" s="97"/>
      <c r="RI99" s="97"/>
      <c r="RJ99" s="97"/>
      <c r="RK99" s="97"/>
      <c r="RL99" s="97"/>
      <c r="RM99" s="97"/>
      <c r="RN99" s="97"/>
      <c r="RO99" s="97"/>
      <c r="RP99" s="97"/>
      <c r="RQ99" s="97"/>
      <c r="RR99" s="97"/>
      <c r="RS99" s="97"/>
      <c r="RT99" s="97"/>
      <c r="RU99" s="97"/>
      <c r="RV99" s="97"/>
      <c r="RW99" s="97"/>
      <c r="RX99" s="97"/>
      <c r="RY99" s="97"/>
      <c r="RZ99" s="97"/>
      <c r="SA99" s="97"/>
      <c r="SB99" s="97"/>
      <c r="SC99" s="97"/>
      <c r="SD99" s="97"/>
      <c r="SE99" s="97"/>
      <c r="SF99" s="97"/>
      <c r="SG99" s="97"/>
      <c r="SH99" s="97"/>
      <c r="SI99" s="97"/>
      <c r="SJ99" s="97"/>
      <c r="SK99" s="97"/>
      <c r="SL99" s="97"/>
      <c r="SM99" s="97"/>
      <c r="SN99" s="97"/>
      <c r="SO99" s="97"/>
      <c r="SP99" s="97"/>
      <c r="SQ99" s="97"/>
      <c r="SR99" s="97"/>
      <c r="SS99" s="97"/>
      <c r="ST99" s="97"/>
      <c r="SU99" s="97"/>
      <c r="SV99" s="97"/>
      <c r="SW99" s="97"/>
      <c r="SX99" s="97"/>
      <c r="SY99" s="97"/>
      <c r="SZ99" s="97"/>
      <c r="TA99" s="97"/>
      <c r="TB99" s="97"/>
      <c r="TC99" s="97"/>
      <c r="TD99" s="97"/>
      <c r="TE99" s="97"/>
      <c r="TF99" s="97"/>
      <c r="TG99" s="97"/>
      <c r="TH99" s="97"/>
      <c r="TI99" s="97"/>
      <c r="TJ99" s="97"/>
      <c r="TK99" s="97"/>
      <c r="TL99" s="97"/>
      <c r="TM99" s="97"/>
      <c r="TN99" s="97"/>
      <c r="TO99" s="97"/>
      <c r="TP99" s="97"/>
      <c r="TQ99" s="97"/>
      <c r="TR99" s="97"/>
      <c r="TS99" s="97"/>
      <c r="TT99" s="97"/>
      <c r="TU99" s="97"/>
      <c r="TV99" s="97"/>
      <c r="TW99" s="97"/>
      <c r="TX99" s="97"/>
      <c r="TY99" s="97"/>
      <c r="TZ99" s="97"/>
      <c r="UA99" s="97"/>
      <c r="UB99" s="97"/>
      <c r="UC99" s="97"/>
      <c r="UD99" s="97"/>
      <c r="UE99" s="97"/>
      <c r="UF99" s="97"/>
      <c r="UG99" s="97"/>
      <c r="UH99" s="97"/>
      <c r="UI99" s="97"/>
      <c r="UJ99" s="97"/>
      <c r="UK99" s="97"/>
      <c r="UL99" s="97"/>
      <c r="UM99" s="97"/>
      <c r="UN99" s="97"/>
      <c r="UO99" s="97"/>
      <c r="UP99" s="97"/>
      <c r="UQ99" s="97"/>
      <c r="UR99" s="97"/>
      <c r="US99" s="97"/>
      <c r="UT99" s="97"/>
      <c r="UU99" s="97"/>
      <c r="UV99" s="97"/>
      <c r="UW99" s="97"/>
      <c r="UX99" s="97"/>
      <c r="UY99" s="97"/>
      <c r="UZ99" s="97"/>
      <c r="VA99" s="97"/>
      <c r="VB99" s="97"/>
      <c r="VC99" s="97"/>
      <c r="VD99" s="97"/>
      <c r="VE99" s="97"/>
      <c r="VF99" s="97"/>
      <c r="VG99" s="97"/>
      <c r="VH99" s="97"/>
      <c r="VI99" s="97"/>
      <c r="VJ99" s="97"/>
      <c r="VK99" s="97"/>
      <c r="VL99" s="97"/>
      <c r="VM99" s="97"/>
      <c r="VN99" s="97"/>
      <c r="VO99" s="97"/>
      <c r="VP99" s="97"/>
      <c r="VQ99" s="97"/>
      <c r="VR99" s="97"/>
      <c r="VS99" s="97"/>
      <c r="VT99" s="97"/>
      <c r="VU99" s="97"/>
      <c r="VV99" s="97"/>
      <c r="VW99" s="97"/>
      <c r="VX99" s="97"/>
      <c r="VY99" s="97"/>
      <c r="VZ99" s="97"/>
      <c r="WA99" s="97"/>
      <c r="WB99" s="97"/>
      <c r="WC99" s="97"/>
      <c r="WD99" s="97"/>
      <c r="WE99" s="97"/>
      <c r="WF99" s="97"/>
      <c r="WG99" s="97"/>
      <c r="WH99" s="97"/>
      <c r="WI99" s="97"/>
      <c r="WJ99" s="97"/>
      <c r="WK99" s="97"/>
      <c r="WL99" s="97"/>
      <c r="WM99" s="97"/>
      <c r="WN99" s="97"/>
      <c r="WO99" s="97"/>
      <c r="WP99" s="97"/>
      <c r="WQ99" s="97"/>
      <c r="WR99" s="97"/>
      <c r="WS99" s="97"/>
      <c r="WT99" s="97"/>
      <c r="WU99" s="97"/>
      <c r="WV99" s="97"/>
      <c r="WW99" s="97"/>
      <c r="WX99" s="97"/>
      <c r="WY99" s="97"/>
      <c r="WZ99" s="97"/>
      <c r="XA99" s="97"/>
      <c r="XB99" s="97"/>
      <c r="XC99" s="97"/>
      <c r="XD99" s="97"/>
      <c r="XE99" s="97"/>
      <c r="XF99" s="97"/>
      <c r="XG99" s="97"/>
      <c r="XH99" s="97"/>
      <c r="XI99" s="97"/>
      <c r="XJ99" s="97"/>
      <c r="XK99" s="97"/>
      <c r="XL99" s="97"/>
      <c r="XM99" s="97"/>
      <c r="XN99" s="97"/>
      <c r="XO99" s="97"/>
      <c r="XP99" s="97"/>
      <c r="XQ99" s="97"/>
      <c r="XR99" s="97"/>
      <c r="XS99" s="97"/>
      <c r="XT99" s="97"/>
      <c r="XU99" s="97"/>
      <c r="XV99" s="97"/>
      <c r="XW99" s="97"/>
      <c r="XX99" s="97"/>
      <c r="XY99" s="97"/>
      <c r="XZ99" s="97"/>
      <c r="YA99" s="97"/>
      <c r="YB99" s="97"/>
      <c r="YC99" s="97"/>
      <c r="YD99" s="97"/>
      <c r="YE99" s="97"/>
      <c r="YF99" s="97"/>
      <c r="YG99" s="97"/>
      <c r="YH99" s="97"/>
      <c r="YI99" s="97"/>
      <c r="YJ99" s="97"/>
      <c r="YK99" s="97"/>
      <c r="YL99" s="97"/>
      <c r="YM99" s="97"/>
      <c r="YN99" s="97"/>
      <c r="YO99" s="97"/>
      <c r="YP99" s="97"/>
      <c r="YQ99" s="97"/>
      <c r="YR99" s="97"/>
      <c r="YS99" s="97"/>
      <c r="YT99" s="97"/>
      <c r="YU99" s="97"/>
      <c r="YV99" s="97"/>
      <c r="YW99" s="97"/>
      <c r="YX99" s="97"/>
      <c r="YY99" s="97"/>
      <c r="YZ99" s="97"/>
      <c r="ZA99" s="97"/>
      <c r="ZB99" s="97"/>
      <c r="ZC99" s="97"/>
      <c r="ZD99" s="97"/>
      <c r="ZE99" s="97"/>
      <c r="ZF99" s="97"/>
      <c r="ZG99" s="97"/>
      <c r="ZH99" s="97"/>
      <c r="ZI99" s="97"/>
      <c r="ZJ99" s="97"/>
      <c r="ZK99" s="97"/>
      <c r="ZL99" s="97"/>
      <c r="ZM99" s="97"/>
      <c r="ZN99" s="97"/>
      <c r="ZO99" s="97"/>
      <c r="ZP99" s="97"/>
      <c r="ZQ99" s="97"/>
      <c r="ZR99" s="97"/>
      <c r="ZS99" s="97"/>
      <c r="ZT99" s="97"/>
      <c r="ZU99" s="97"/>
      <c r="ZV99" s="97"/>
      <c r="ZW99" s="97"/>
      <c r="ZX99" s="97"/>
      <c r="ZY99" s="97"/>
      <c r="ZZ99" s="97"/>
      <c r="AAA99" s="97"/>
      <c r="AAB99" s="97"/>
      <c r="AAC99" s="97"/>
      <c r="AAD99" s="97"/>
      <c r="AAE99" s="97"/>
      <c r="AAF99" s="97"/>
      <c r="AAG99" s="97"/>
      <c r="AAH99" s="97"/>
      <c r="AAI99" s="97"/>
      <c r="AAJ99" s="97"/>
      <c r="AAK99" s="97"/>
      <c r="AAL99" s="97"/>
      <c r="AAM99" s="97"/>
      <c r="AAN99" s="97"/>
      <c r="AAO99" s="97"/>
      <c r="AAP99" s="97"/>
      <c r="AAQ99" s="97"/>
      <c r="AAR99" s="97"/>
      <c r="AAS99" s="97"/>
      <c r="AAT99" s="97"/>
      <c r="AAU99" s="97"/>
      <c r="AAV99" s="97"/>
      <c r="AAW99" s="97"/>
      <c r="AAX99" s="97"/>
      <c r="AAY99" s="97"/>
      <c r="AAZ99" s="97"/>
      <c r="ABA99" s="97"/>
      <c r="ABB99" s="97"/>
      <c r="ABC99" s="97"/>
      <c r="ABD99" s="97"/>
      <c r="ABE99" s="97"/>
      <c r="ABF99" s="97"/>
      <c r="ABG99" s="97"/>
      <c r="ABH99" s="97"/>
      <c r="ABI99" s="97"/>
      <c r="ABJ99" s="97"/>
      <c r="ABK99" s="97"/>
      <c r="ABL99" s="97"/>
      <c r="ABM99" s="97"/>
      <c r="ABN99" s="97"/>
      <c r="ABO99" s="97"/>
      <c r="ABP99" s="97"/>
      <c r="ABQ99" s="97"/>
      <c r="ABR99" s="97"/>
      <c r="ABS99" s="97"/>
      <c r="ABT99" s="97"/>
      <c r="ABU99" s="97"/>
      <c r="ABV99" s="97"/>
      <c r="ABW99" s="97"/>
      <c r="ABX99" s="97"/>
      <c r="ABY99" s="97"/>
      <c r="ABZ99" s="97"/>
      <c r="ACA99" s="97"/>
      <c r="ACB99" s="97"/>
      <c r="ACC99" s="97"/>
      <c r="ACD99" s="97"/>
      <c r="ACE99" s="97"/>
      <c r="ACF99" s="97"/>
      <c r="ACG99" s="97"/>
      <c r="ACH99" s="97"/>
      <c r="ACI99" s="97"/>
      <c r="ACJ99" s="97"/>
      <c r="ACK99" s="97"/>
      <c r="ACL99" s="97"/>
      <c r="ACM99" s="97"/>
      <c r="ACN99" s="97"/>
      <c r="ACO99" s="97"/>
      <c r="ACP99" s="97"/>
      <c r="ACQ99" s="97"/>
      <c r="ACR99" s="97"/>
      <c r="ACS99" s="97"/>
      <c r="ACT99" s="97"/>
      <c r="ACU99" s="97"/>
      <c r="ACV99" s="97"/>
      <c r="ACW99" s="97"/>
      <c r="ACX99" s="97"/>
      <c r="ACY99" s="97"/>
      <c r="ACZ99" s="97"/>
      <c r="ADA99" s="97"/>
      <c r="ADB99" s="97"/>
      <c r="ADC99" s="97"/>
      <c r="ADD99" s="97"/>
      <c r="ADE99" s="97"/>
      <c r="ADF99" s="97"/>
      <c r="ADG99" s="97"/>
      <c r="ADH99" s="97"/>
      <c r="ADI99" s="97"/>
      <c r="ADJ99" s="97"/>
      <c r="ADK99" s="97"/>
      <c r="ADL99" s="97"/>
      <c r="ADM99" s="97"/>
      <c r="ADN99" s="97"/>
      <c r="ADO99" s="97"/>
      <c r="ADP99" s="97"/>
      <c r="ADQ99" s="97"/>
      <c r="ADR99" s="97"/>
      <c r="ADS99" s="97"/>
      <c r="ADT99" s="97"/>
      <c r="ADU99" s="97"/>
      <c r="ADV99" s="97"/>
      <c r="ADW99" s="97"/>
      <c r="ADX99" s="97"/>
      <c r="ADY99" s="97"/>
      <c r="ADZ99" s="97"/>
      <c r="AEA99" s="97"/>
      <c r="AEB99" s="97"/>
      <c r="AEC99" s="97"/>
      <c r="AED99" s="97"/>
      <c r="AEE99" s="97"/>
      <c r="AEF99" s="97"/>
      <c r="AEG99" s="97"/>
      <c r="AEH99" s="97"/>
      <c r="AEI99" s="97"/>
      <c r="AEJ99" s="97"/>
      <c r="AEK99" s="97"/>
      <c r="AEL99" s="97"/>
      <c r="AEM99" s="97"/>
      <c r="AEN99" s="97"/>
      <c r="AEO99" s="97"/>
      <c r="AEP99" s="97"/>
      <c r="AEQ99" s="97"/>
      <c r="AER99" s="97"/>
      <c r="AES99" s="97"/>
      <c r="AET99" s="97"/>
      <c r="AEU99" s="97"/>
      <c r="AEV99" s="97"/>
      <c r="AEW99" s="97"/>
      <c r="AEX99" s="97"/>
      <c r="AEY99" s="97"/>
      <c r="AEZ99" s="97"/>
      <c r="AFA99" s="97"/>
      <c r="AFB99" s="97"/>
      <c r="AFC99" s="97"/>
      <c r="AFD99" s="97"/>
      <c r="AFE99" s="97"/>
      <c r="AFF99" s="97"/>
      <c r="AFG99" s="97"/>
      <c r="AFH99" s="97"/>
      <c r="AFI99" s="97"/>
      <c r="AFJ99" s="97"/>
      <c r="AFK99" s="97"/>
      <c r="AFL99" s="97"/>
      <c r="AFM99" s="97"/>
      <c r="AFN99" s="97"/>
      <c r="AFO99" s="97"/>
      <c r="AFP99" s="97"/>
      <c r="AFQ99" s="97"/>
      <c r="AFR99" s="97"/>
      <c r="AFS99" s="97"/>
      <c r="AFT99" s="97"/>
      <c r="AFU99" s="97"/>
      <c r="AFV99" s="97"/>
      <c r="AFW99" s="97"/>
      <c r="AFX99" s="97"/>
      <c r="AFY99" s="97"/>
      <c r="AFZ99" s="97"/>
      <c r="AGA99" s="97"/>
      <c r="AGB99" s="97"/>
      <c r="AGC99" s="97"/>
      <c r="AGD99" s="97"/>
      <c r="AGE99" s="97"/>
      <c r="AGF99" s="97"/>
      <c r="AGG99" s="97"/>
      <c r="AGH99" s="97"/>
      <c r="AGI99" s="97"/>
      <c r="AGJ99" s="97"/>
      <c r="AGK99" s="97"/>
      <c r="AGL99" s="97"/>
      <c r="AGM99" s="97"/>
      <c r="AGN99" s="97"/>
      <c r="AGO99" s="97"/>
      <c r="AGP99" s="97"/>
      <c r="AGQ99" s="97"/>
      <c r="AGR99" s="97"/>
      <c r="AGS99" s="97"/>
      <c r="AGT99" s="97"/>
      <c r="AGU99" s="97"/>
      <c r="AGV99" s="97"/>
      <c r="AGW99" s="97"/>
      <c r="AGX99" s="97"/>
      <c r="AGY99" s="97"/>
      <c r="AGZ99" s="97"/>
      <c r="AHA99" s="97"/>
      <c r="AHB99" s="97"/>
      <c r="AHC99" s="97"/>
      <c r="AHD99" s="97"/>
      <c r="AHE99" s="97"/>
      <c r="AHF99" s="97"/>
      <c r="AHG99" s="97"/>
      <c r="AHH99" s="97"/>
      <c r="AHI99" s="97"/>
      <c r="AHJ99" s="97"/>
      <c r="AHK99" s="97"/>
      <c r="AHL99" s="97"/>
      <c r="AHM99" s="97"/>
      <c r="AHN99" s="97"/>
      <c r="AHO99" s="97"/>
      <c r="AHP99" s="97"/>
      <c r="AHQ99" s="97"/>
      <c r="AHR99" s="97"/>
      <c r="AHS99" s="97"/>
      <c r="AHT99" s="97"/>
      <c r="AHU99" s="97"/>
      <c r="AHV99" s="97"/>
      <c r="AHW99" s="97"/>
      <c r="AHX99" s="97"/>
      <c r="AHY99" s="97"/>
      <c r="AHZ99" s="97"/>
      <c r="AIA99" s="97"/>
      <c r="AIB99" s="97"/>
      <c r="AIC99" s="97"/>
      <c r="AID99" s="97"/>
      <c r="AIE99" s="97"/>
      <c r="AIF99" s="97"/>
      <c r="AIG99" s="97"/>
      <c r="AIH99" s="97"/>
      <c r="AII99" s="97"/>
      <c r="AIJ99" s="97"/>
      <c r="AIK99" s="97"/>
      <c r="AIL99" s="97"/>
      <c r="AIM99" s="97"/>
      <c r="AIN99" s="97"/>
      <c r="AIO99" s="97"/>
      <c r="AIP99" s="97"/>
      <c r="AIQ99" s="97"/>
      <c r="AIR99" s="97"/>
      <c r="AIS99" s="97"/>
      <c r="AIT99" s="97"/>
      <c r="AIU99" s="97"/>
      <c r="AIV99" s="97"/>
      <c r="AIW99" s="97"/>
      <c r="AIX99" s="97"/>
      <c r="AIY99" s="97"/>
      <c r="AIZ99" s="97"/>
      <c r="AJA99" s="97"/>
      <c r="AJB99" s="97"/>
      <c r="AJC99" s="97"/>
      <c r="AJD99" s="97"/>
      <c r="AJE99" s="97"/>
      <c r="AJF99" s="97"/>
      <c r="AJG99" s="97"/>
      <c r="AJH99" s="97"/>
      <c r="AJI99" s="97"/>
      <c r="AJJ99" s="97"/>
      <c r="AJK99" s="97"/>
      <c r="AJL99" s="97"/>
      <c r="AJM99" s="97"/>
      <c r="AJN99" s="97"/>
      <c r="AJO99" s="97"/>
      <c r="AJP99" s="97"/>
      <c r="AJQ99" s="97"/>
      <c r="AJR99" s="97"/>
      <c r="AJS99" s="97"/>
      <c r="AJT99" s="97"/>
      <c r="AJU99" s="97"/>
      <c r="AJV99" s="97"/>
      <c r="AJW99" s="97"/>
      <c r="AJX99" s="97"/>
      <c r="AJY99" s="97"/>
      <c r="AJZ99" s="97"/>
      <c r="AKA99" s="97"/>
      <c r="AKB99" s="97"/>
      <c r="AKC99" s="97"/>
      <c r="AKD99" s="97"/>
      <c r="AKE99" s="97"/>
      <c r="AKF99" s="97"/>
      <c r="AKG99" s="97"/>
      <c r="AKH99" s="97"/>
      <c r="AKI99" s="97"/>
      <c r="AKJ99" s="97"/>
      <c r="AKK99" s="97"/>
      <c r="AKL99" s="97"/>
      <c r="AKM99" s="97"/>
      <c r="AKN99" s="97"/>
      <c r="AKO99" s="97"/>
      <c r="AKP99" s="97"/>
      <c r="AKQ99" s="97"/>
      <c r="AKR99" s="97"/>
      <c r="AKS99" s="97"/>
      <c r="AKT99" s="97"/>
      <c r="AKU99" s="97"/>
      <c r="AKV99" s="97"/>
      <c r="AKW99" s="97"/>
      <c r="AKX99" s="97"/>
      <c r="AKY99" s="97"/>
      <c r="AKZ99" s="97"/>
      <c r="ALA99" s="97"/>
      <c r="ALB99" s="97"/>
      <c r="ALC99" s="97"/>
      <c r="ALD99" s="97"/>
      <c r="ALE99" s="97"/>
      <c r="ALF99" s="97"/>
      <c r="ALG99" s="97"/>
      <c r="ALH99" s="97"/>
      <c r="ALI99" s="97"/>
      <c r="ALJ99" s="97"/>
      <c r="ALK99" s="97"/>
      <c r="ALL99" s="97"/>
      <c r="ALM99" s="97"/>
      <c r="ALN99" s="97"/>
      <c r="ALO99" s="97"/>
      <c r="ALP99" s="97"/>
      <c r="ALQ99" s="97"/>
      <c r="ALR99" s="97"/>
      <c r="ALS99" s="97"/>
      <c r="ALT99" s="97"/>
      <c r="ALU99" s="97"/>
      <c r="ALV99" s="97"/>
      <c r="ALW99" s="97"/>
      <c r="ALX99" s="97"/>
      <c r="ALY99" s="97"/>
      <c r="ALZ99" s="97"/>
      <c r="AMA99" s="97"/>
      <c r="AMB99" s="97"/>
      <c r="AMC99" s="97"/>
      <c r="AMD99" s="97"/>
      <c r="AME99" s="97"/>
      <c r="AMF99" s="97"/>
      <c r="AMG99" s="97"/>
      <c r="AMH99" s="97"/>
      <c r="AMI99" s="97"/>
      <c r="AMJ99" s="97"/>
      <c r="AMK99" s="97"/>
      <c r="AML99" s="97"/>
      <c r="AMM99" s="97"/>
      <c r="AMN99" s="97"/>
    </row>
    <row r="100" spans="1:1028" s="96" customFormat="1" ht="25.5">
      <c r="A100" s="140">
        <v>97</v>
      </c>
      <c r="B100" s="141">
        <v>106</v>
      </c>
      <c r="C100" s="142" t="s">
        <v>766</v>
      </c>
      <c r="D100" s="165" t="s">
        <v>1423</v>
      </c>
      <c r="E100" s="45"/>
      <c r="F100" s="45"/>
      <c r="G100" s="45"/>
      <c r="H100" s="45"/>
      <c r="I100" s="45"/>
      <c r="J100" s="112" t="s">
        <v>1423</v>
      </c>
      <c r="K100" s="144">
        <v>1</v>
      </c>
      <c r="L100" s="144">
        <v>1</v>
      </c>
      <c r="M100" s="144">
        <v>1</v>
      </c>
      <c r="N100" s="143" t="s">
        <v>1357</v>
      </c>
      <c r="O100" s="143" t="s">
        <v>1358</v>
      </c>
      <c r="P100" s="145"/>
      <c r="Q100" s="145">
        <v>1</v>
      </c>
      <c r="R100" s="146"/>
      <c r="S100" s="147" t="s">
        <v>1379</v>
      </c>
      <c r="T100" s="147" t="s">
        <v>1380</v>
      </c>
      <c r="U100" s="147" t="s">
        <v>1381</v>
      </c>
      <c r="V100" s="147" t="s">
        <v>1382</v>
      </c>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7"/>
      <c r="GC100" s="97"/>
      <c r="GD100" s="97"/>
      <c r="GE100" s="97"/>
      <c r="GF100" s="97"/>
      <c r="GG100" s="97"/>
      <c r="GH100" s="97"/>
      <c r="GI100" s="97"/>
      <c r="GJ100" s="97"/>
      <c r="GK100" s="97"/>
      <c r="GL100" s="97"/>
      <c r="GM100" s="97"/>
      <c r="GN100" s="97"/>
      <c r="GO100" s="97"/>
      <c r="GP100" s="97"/>
      <c r="GQ100" s="97"/>
      <c r="GR100" s="97"/>
      <c r="GS100" s="97"/>
      <c r="GT100" s="97"/>
      <c r="GU100" s="97"/>
      <c r="GV100" s="97"/>
      <c r="GW100" s="97"/>
      <c r="GX100" s="97"/>
      <c r="GY100" s="97"/>
      <c r="GZ100" s="97"/>
      <c r="HA100" s="97"/>
      <c r="HB100" s="97"/>
      <c r="HC100" s="97"/>
      <c r="HD100" s="97"/>
      <c r="HE100" s="97"/>
      <c r="HF100" s="97"/>
      <c r="HG100" s="97"/>
      <c r="HH100" s="97"/>
      <c r="HI100" s="97"/>
      <c r="HJ100" s="97"/>
      <c r="HK100" s="97"/>
      <c r="HL100" s="97"/>
      <c r="HM100" s="97"/>
      <c r="HN100" s="97"/>
      <c r="HO100" s="97"/>
      <c r="HP100" s="97"/>
      <c r="HQ100" s="97"/>
      <c r="HR100" s="97"/>
      <c r="HS100" s="97"/>
      <c r="HT100" s="97"/>
      <c r="HU100" s="97"/>
      <c r="HV100" s="97"/>
      <c r="HW100" s="97"/>
      <c r="HX100" s="97"/>
      <c r="HY100" s="97"/>
      <c r="HZ100" s="97"/>
      <c r="IA100" s="97"/>
      <c r="IB100" s="97"/>
      <c r="IC100" s="97"/>
      <c r="ID100" s="97"/>
      <c r="IE100" s="97"/>
      <c r="IF100" s="97"/>
      <c r="IG100" s="97"/>
      <c r="IH100" s="97"/>
      <c r="II100" s="97"/>
      <c r="IJ100" s="97"/>
      <c r="IK100" s="97"/>
      <c r="IL100" s="97"/>
      <c r="IM100" s="97"/>
      <c r="IN100" s="97"/>
      <c r="IO100" s="97"/>
      <c r="IP100" s="97"/>
      <c r="IQ100" s="97"/>
      <c r="IR100" s="97"/>
      <c r="IS100" s="97"/>
      <c r="IT100" s="97"/>
      <c r="IU100" s="97"/>
      <c r="IV100" s="97"/>
      <c r="IW100" s="97"/>
      <c r="IX100" s="97"/>
      <c r="IY100" s="97"/>
      <c r="IZ100" s="97"/>
      <c r="JA100" s="97"/>
      <c r="JB100" s="97"/>
      <c r="JC100" s="97"/>
      <c r="JD100" s="97"/>
      <c r="JE100" s="97"/>
      <c r="JF100" s="97"/>
      <c r="JG100" s="97"/>
      <c r="JH100" s="97"/>
      <c r="JI100" s="97"/>
      <c r="JJ100" s="97"/>
      <c r="JK100" s="97"/>
      <c r="JL100" s="97"/>
      <c r="JM100" s="97"/>
      <c r="JN100" s="97"/>
      <c r="JO100" s="97"/>
      <c r="JP100" s="97"/>
      <c r="JQ100" s="97"/>
      <c r="JR100" s="97"/>
      <c r="JS100" s="97"/>
      <c r="JT100" s="97"/>
      <c r="JU100" s="97"/>
      <c r="JV100" s="97"/>
      <c r="JW100" s="97"/>
      <c r="JX100" s="97"/>
      <c r="JY100" s="97"/>
      <c r="JZ100" s="97"/>
      <c r="KA100" s="97"/>
      <c r="KB100" s="97"/>
      <c r="KC100" s="97"/>
      <c r="KD100" s="97"/>
      <c r="KE100" s="97"/>
      <c r="KF100" s="97"/>
      <c r="KG100" s="97"/>
      <c r="KH100" s="97"/>
      <c r="KI100" s="97"/>
      <c r="KJ100" s="97"/>
      <c r="KK100" s="97"/>
      <c r="KL100" s="97"/>
      <c r="KM100" s="97"/>
      <c r="KN100" s="97"/>
      <c r="KO100" s="97"/>
      <c r="KP100" s="97"/>
      <c r="KQ100" s="97"/>
      <c r="KR100" s="97"/>
      <c r="KS100" s="97"/>
      <c r="KT100" s="97"/>
      <c r="KU100" s="97"/>
      <c r="KV100" s="97"/>
      <c r="KW100" s="97"/>
      <c r="KX100" s="97"/>
      <c r="KY100" s="97"/>
      <c r="KZ100" s="97"/>
      <c r="LA100" s="97"/>
      <c r="LB100" s="97"/>
      <c r="LC100" s="97"/>
      <c r="LD100" s="97"/>
      <c r="LE100" s="97"/>
      <c r="LF100" s="97"/>
      <c r="LG100" s="97"/>
      <c r="LH100" s="97"/>
      <c r="LI100" s="97"/>
      <c r="LJ100" s="97"/>
      <c r="LK100" s="97"/>
      <c r="LL100" s="97"/>
      <c r="LM100" s="97"/>
      <c r="LN100" s="97"/>
      <c r="LO100" s="97"/>
      <c r="LP100" s="97"/>
      <c r="LQ100" s="97"/>
      <c r="LR100" s="97"/>
      <c r="LS100" s="97"/>
      <c r="LT100" s="97"/>
      <c r="LU100" s="97"/>
      <c r="LV100" s="97"/>
      <c r="LW100" s="97"/>
      <c r="LX100" s="97"/>
      <c r="LY100" s="97"/>
      <c r="LZ100" s="97"/>
      <c r="MA100" s="97"/>
      <c r="MB100" s="97"/>
      <c r="MC100" s="97"/>
      <c r="MD100" s="97"/>
      <c r="ME100" s="97"/>
      <c r="MF100" s="97"/>
      <c r="MG100" s="97"/>
      <c r="MH100" s="97"/>
      <c r="MI100" s="97"/>
      <c r="MJ100" s="97"/>
      <c r="MK100" s="97"/>
      <c r="ML100" s="97"/>
      <c r="MM100" s="97"/>
      <c r="MN100" s="97"/>
      <c r="MO100" s="97"/>
      <c r="MP100" s="97"/>
      <c r="MQ100" s="97"/>
      <c r="MR100" s="97"/>
      <c r="MS100" s="97"/>
      <c r="MT100" s="97"/>
      <c r="MU100" s="97"/>
      <c r="MV100" s="97"/>
      <c r="MW100" s="97"/>
      <c r="MX100" s="97"/>
      <c r="MY100" s="97"/>
      <c r="MZ100" s="97"/>
      <c r="NA100" s="97"/>
      <c r="NB100" s="97"/>
      <c r="NC100" s="97"/>
      <c r="ND100" s="97"/>
      <c r="NE100" s="97"/>
      <c r="NF100" s="97"/>
      <c r="NG100" s="97"/>
      <c r="NH100" s="97"/>
      <c r="NI100" s="97"/>
      <c r="NJ100" s="97"/>
      <c r="NK100" s="97"/>
      <c r="NL100" s="97"/>
      <c r="NM100" s="97"/>
      <c r="NN100" s="97"/>
      <c r="NO100" s="97"/>
      <c r="NP100" s="97"/>
      <c r="NQ100" s="97"/>
      <c r="NR100" s="97"/>
      <c r="NS100" s="97"/>
      <c r="NT100" s="97"/>
      <c r="NU100" s="97"/>
      <c r="NV100" s="97"/>
      <c r="NW100" s="97"/>
      <c r="NX100" s="97"/>
      <c r="NY100" s="97"/>
      <c r="NZ100" s="97"/>
      <c r="OA100" s="97"/>
      <c r="OB100" s="97"/>
      <c r="OC100" s="97"/>
      <c r="OD100" s="97"/>
      <c r="OE100" s="97"/>
      <c r="OF100" s="97"/>
      <c r="OG100" s="97"/>
      <c r="OH100" s="97"/>
      <c r="OI100" s="97"/>
      <c r="OJ100" s="97"/>
      <c r="OK100" s="97"/>
      <c r="OL100" s="97"/>
      <c r="OM100" s="97"/>
      <c r="ON100" s="97"/>
      <c r="OO100" s="97"/>
      <c r="OP100" s="97"/>
      <c r="OQ100" s="97"/>
      <c r="OR100" s="97"/>
      <c r="OS100" s="97"/>
      <c r="OT100" s="97"/>
      <c r="OU100" s="97"/>
      <c r="OV100" s="97"/>
      <c r="OW100" s="97"/>
      <c r="OX100" s="97"/>
      <c r="OY100" s="97"/>
      <c r="OZ100" s="97"/>
      <c r="PA100" s="97"/>
      <c r="PB100" s="97"/>
      <c r="PC100" s="97"/>
      <c r="PD100" s="97"/>
      <c r="PE100" s="97"/>
      <c r="PF100" s="97"/>
      <c r="PG100" s="97"/>
      <c r="PH100" s="97"/>
      <c r="PI100" s="97"/>
      <c r="PJ100" s="97"/>
      <c r="PK100" s="97"/>
      <c r="PL100" s="97"/>
      <c r="PM100" s="97"/>
      <c r="PN100" s="97"/>
      <c r="PO100" s="97"/>
      <c r="PP100" s="97"/>
      <c r="PQ100" s="97"/>
      <c r="PR100" s="97"/>
      <c r="PS100" s="97"/>
      <c r="PT100" s="97"/>
      <c r="PU100" s="97"/>
      <c r="PV100" s="97"/>
      <c r="PW100" s="97"/>
      <c r="PX100" s="97"/>
      <c r="PY100" s="97"/>
      <c r="PZ100" s="97"/>
      <c r="QA100" s="97"/>
      <c r="QB100" s="97"/>
      <c r="QC100" s="97"/>
      <c r="QD100" s="97"/>
      <c r="QE100" s="97"/>
      <c r="QF100" s="97"/>
      <c r="QG100" s="97"/>
      <c r="QH100" s="97"/>
      <c r="QI100" s="97"/>
      <c r="QJ100" s="97"/>
      <c r="QK100" s="97"/>
      <c r="QL100" s="97"/>
      <c r="QM100" s="97"/>
      <c r="QN100" s="97"/>
      <c r="QO100" s="97"/>
      <c r="QP100" s="97"/>
      <c r="QQ100" s="97"/>
      <c r="QR100" s="97"/>
      <c r="QS100" s="97"/>
      <c r="QT100" s="97"/>
      <c r="QU100" s="97"/>
      <c r="QV100" s="97"/>
      <c r="QW100" s="97"/>
      <c r="QX100" s="97"/>
      <c r="QY100" s="97"/>
      <c r="QZ100" s="97"/>
      <c r="RA100" s="97"/>
      <c r="RB100" s="97"/>
      <c r="RC100" s="97"/>
      <c r="RD100" s="97"/>
      <c r="RE100" s="97"/>
      <c r="RF100" s="97"/>
      <c r="RG100" s="97"/>
      <c r="RH100" s="97"/>
      <c r="RI100" s="97"/>
      <c r="RJ100" s="97"/>
      <c r="RK100" s="97"/>
      <c r="RL100" s="97"/>
      <c r="RM100" s="97"/>
      <c r="RN100" s="97"/>
      <c r="RO100" s="97"/>
      <c r="RP100" s="97"/>
      <c r="RQ100" s="97"/>
      <c r="RR100" s="97"/>
      <c r="RS100" s="97"/>
      <c r="RT100" s="97"/>
      <c r="RU100" s="97"/>
      <c r="RV100" s="97"/>
      <c r="RW100" s="97"/>
      <c r="RX100" s="97"/>
      <c r="RY100" s="97"/>
      <c r="RZ100" s="97"/>
      <c r="SA100" s="97"/>
      <c r="SB100" s="97"/>
      <c r="SC100" s="97"/>
      <c r="SD100" s="97"/>
      <c r="SE100" s="97"/>
      <c r="SF100" s="97"/>
      <c r="SG100" s="97"/>
      <c r="SH100" s="97"/>
      <c r="SI100" s="97"/>
      <c r="SJ100" s="97"/>
      <c r="SK100" s="97"/>
      <c r="SL100" s="97"/>
      <c r="SM100" s="97"/>
      <c r="SN100" s="97"/>
      <c r="SO100" s="97"/>
      <c r="SP100" s="97"/>
      <c r="SQ100" s="97"/>
      <c r="SR100" s="97"/>
      <c r="SS100" s="97"/>
      <c r="ST100" s="97"/>
      <c r="SU100" s="97"/>
      <c r="SV100" s="97"/>
      <c r="SW100" s="97"/>
      <c r="SX100" s="97"/>
      <c r="SY100" s="97"/>
      <c r="SZ100" s="97"/>
      <c r="TA100" s="97"/>
      <c r="TB100" s="97"/>
      <c r="TC100" s="97"/>
      <c r="TD100" s="97"/>
      <c r="TE100" s="97"/>
      <c r="TF100" s="97"/>
      <c r="TG100" s="97"/>
      <c r="TH100" s="97"/>
      <c r="TI100" s="97"/>
      <c r="TJ100" s="97"/>
      <c r="TK100" s="97"/>
      <c r="TL100" s="97"/>
      <c r="TM100" s="97"/>
      <c r="TN100" s="97"/>
      <c r="TO100" s="97"/>
      <c r="TP100" s="97"/>
      <c r="TQ100" s="97"/>
      <c r="TR100" s="97"/>
      <c r="TS100" s="97"/>
      <c r="TT100" s="97"/>
      <c r="TU100" s="97"/>
      <c r="TV100" s="97"/>
      <c r="TW100" s="97"/>
      <c r="TX100" s="97"/>
      <c r="TY100" s="97"/>
      <c r="TZ100" s="97"/>
      <c r="UA100" s="97"/>
      <c r="UB100" s="97"/>
      <c r="UC100" s="97"/>
      <c r="UD100" s="97"/>
      <c r="UE100" s="97"/>
      <c r="UF100" s="97"/>
      <c r="UG100" s="97"/>
      <c r="UH100" s="97"/>
      <c r="UI100" s="97"/>
      <c r="UJ100" s="97"/>
      <c r="UK100" s="97"/>
      <c r="UL100" s="97"/>
      <c r="UM100" s="97"/>
      <c r="UN100" s="97"/>
      <c r="UO100" s="97"/>
      <c r="UP100" s="97"/>
      <c r="UQ100" s="97"/>
      <c r="UR100" s="97"/>
      <c r="US100" s="97"/>
      <c r="UT100" s="97"/>
      <c r="UU100" s="97"/>
      <c r="UV100" s="97"/>
      <c r="UW100" s="97"/>
      <c r="UX100" s="97"/>
      <c r="UY100" s="97"/>
      <c r="UZ100" s="97"/>
      <c r="VA100" s="97"/>
      <c r="VB100" s="97"/>
      <c r="VC100" s="97"/>
      <c r="VD100" s="97"/>
      <c r="VE100" s="97"/>
      <c r="VF100" s="97"/>
      <c r="VG100" s="97"/>
      <c r="VH100" s="97"/>
      <c r="VI100" s="97"/>
      <c r="VJ100" s="97"/>
      <c r="VK100" s="97"/>
      <c r="VL100" s="97"/>
      <c r="VM100" s="97"/>
      <c r="VN100" s="97"/>
      <c r="VO100" s="97"/>
      <c r="VP100" s="97"/>
      <c r="VQ100" s="97"/>
      <c r="VR100" s="97"/>
      <c r="VS100" s="97"/>
      <c r="VT100" s="97"/>
      <c r="VU100" s="97"/>
      <c r="VV100" s="97"/>
      <c r="VW100" s="97"/>
      <c r="VX100" s="97"/>
      <c r="VY100" s="97"/>
      <c r="VZ100" s="97"/>
      <c r="WA100" s="97"/>
      <c r="WB100" s="97"/>
      <c r="WC100" s="97"/>
      <c r="WD100" s="97"/>
      <c r="WE100" s="97"/>
      <c r="WF100" s="97"/>
      <c r="WG100" s="97"/>
      <c r="WH100" s="97"/>
      <c r="WI100" s="97"/>
      <c r="WJ100" s="97"/>
      <c r="WK100" s="97"/>
      <c r="WL100" s="97"/>
      <c r="WM100" s="97"/>
      <c r="WN100" s="97"/>
      <c r="WO100" s="97"/>
      <c r="WP100" s="97"/>
      <c r="WQ100" s="97"/>
      <c r="WR100" s="97"/>
      <c r="WS100" s="97"/>
      <c r="WT100" s="97"/>
      <c r="WU100" s="97"/>
      <c r="WV100" s="97"/>
      <c r="WW100" s="97"/>
      <c r="WX100" s="97"/>
      <c r="WY100" s="97"/>
      <c r="WZ100" s="97"/>
      <c r="XA100" s="97"/>
      <c r="XB100" s="97"/>
      <c r="XC100" s="97"/>
      <c r="XD100" s="97"/>
      <c r="XE100" s="97"/>
      <c r="XF100" s="97"/>
      <c r="XG100" s="97"/>
      <c r="XH100" s="97"/>
      <c r="XI100" s="97"/>
      <c r="XJ100" s="97"/>
      <c r="XK100" s="97"/>
      <c r="XL100" s="97"/>
      <c r="XM100" s="97"/>
      <c r="XN100" s="97"/>
      <c r="XO100" s="97"/>
      <c r="XP100" s="97"/>
      <c r="XQ100" s="97"/>
      <c r="XR100" s="97"/>
      <c r="XS100" s="97"/>
      <c r="XT100" s="97"/>
      <c r="XU100" s="97"/>
      <c r="XV100" s="97"/>
      <c r="XW100" s="97"/>
      <c r="XX100" s="97"/>
      <c r="XY100" s="97"/>
      <c r="XZ100" s="97"/>
      <c r="YA100" s="97"/>
      <c r="YB100" s="97"/>
      <c r="YC100" s="97"/>
      <c r="YD100" s="97"/>
      <c r="YE100" s="97"/>
      <c r="YF100" s="97"/>
      <c r="YG100" s="97"/>
      <c r="YH100" s="97"/>
      <c r="YI100" s="97"/>
      <c r="YJ100" s="97"/>
      <c r="YK100" s="97"/>
      <c r="YL100" s="97"/>
      <c r="YM100" s="97"/>
      <c r="YN100" s="97"/>
      <c r="YO100" s="97"/>
      <c r="YP100" s="97"/>
      <c r="YQ100" s="97"/>
      <c r="YR100" s="97"/>
      <c r="YS100" s="97"/>
      <c r="YT100" s="97"/>
      <c r="YU100" s="97"/>
      <c r="YV100" s="97"/>
      <c r="YW100" s="97"/>
      <c r="YX100" s="97"/>
      <c r="YY100" s="97"/>
      <c r="YZ100" s="97"/>
      <c r="ZA100" s="97"/>
      <c r="ZB100" s="97"/>
      <c r="ZC100" s="97"/>
      <c r="ZD100" s="97"/>
      <c r="ZE100" s="97"/>
      <c r="ZF100" s="97"/>
      <c r="ZG100" s="97"/>
      <c r="ZH100" s="97"/>
      <c r="ZI100" s="97"/>
      <c r="ZJ100" s="97"/>
      <c r="ZK100" s="97"/>
      <c r="ZL100" s="97"/>
      <c r="ZM100" s="97"/>
      <c r="ZN100" s="97"/>
      <c r="ZO100" s="97"/>
      <c r="ZP100" s="97"/>
      <c r="ZQ100" s="97"/>
      <c r="ZR100" s="97"/>
      <c r="ZS100" s="97"/>
      <c r="ZT100" s="97"/>
      <c r="ZU100" s="97"/>
      <c r="ZV100" s="97"/>
      <c r="ZW100" s="97"/>
      <c r="ZX100" s="97"/>
      <c r="ZY100" s="97"/>
      <c r="ZZ100" s="97"/>
      <c r="AAA100" s="97"/>
      <c r="AAB100" s="97"/>
      <c r="AAC100" s="97"/>
      <c r="AAD100" s="97"/>
      <c r="AAE100" s="97"/>
      <c r="AAF100" s="97"/>
      <c r="AAG100" s="97"/>
      <c r="AAH100" s="97"/>
      <c r="AAI100" s="97"/>
      <c r="AAJ100" s="97"/>
      <c r="AAK100" s="97"/>
      <c r="AAL100" s="97"/>
      <c r="AAM100" s="97"/>
      <c r="AAN100" s="97"/>
      <c r="AAO100" s="97"/>
      <c r="AAP100" s="97"/>
      <c r="AAQ100" s="97"/>
      <c r="AAR100" s="97"/>
      <c r="AAS100" s="97"/>
      <c r="AAT100" s="97"/>
      <c r="AAU100" s="97"/>
      <c r="AAV100" s="97"/>
      <c r="AAW100" s="97"/>
      <c r="AAX100" s="97"/>
      <c r="AAY100" s="97"/>
      <c r="AAZ100" s="97"/>
      <c r="ABA100" s="97"/>
      <c r="ABB100" s="97"/>
      <c r="ABC100" s="97"/>
      <c r="ABD100" s="97"/>
      <c r="ABE100" s="97"/>
      <c r="ABF100" s="97"/>
      <c r="ABG100" s="97"/>
      <c r="ABH100" s="97"/>
      <c r="ABI100" s="97"/>
      <c r="ABJ100" s="97"/>
      <c r="ABK100" s="97"/>
      <c r="ABL100" s="97"/>
      <c r="ABM100" s="97"/>
      <c r="ABN100" s="97"/>
      <c r="ABO100" s="97"/>
      <c r="ABP100" s="97"/>
      <c r="ABQ100" s="97"/>
      <c r="ABR100" s="97"/>
      <c r="ABS100" s="97"/>
      <c r="ABT100" s="97"/>
      <c r="ABU100" s="97"/>
      <c r="ABV100" s="97"/>
      <c r="ABW100" s="97"/>
      <c r="ABX100" s="97"/>
      <c r="ABY100" s="97"/>
      <c r="ABZ100" s="97"/>
      <c r="ACA100" s="97"/>
      <c r="ACB100" s="97"/>
      <c r="ACC100" s="97"/>
      <c r="ACD100" s="97"/>
      <c r="ACE100" s="97"/>
      <c r="ACF100" s="97"/>
      <c r="ACG100" s="97"/>
      <c r="ACH100" s="97"/>
      <c r="ACI100" s="97"/>
      <c r="ACJ100" s="97"/>
      <c r="ACK100" s="97"/>
      <c r="ACL100" s="97"/>
      <c r="ACM100" s="97"/>
      <c r="ACN100" s="97"/>
      <c r="ACO100" s="97"/>
      <c r="ACP100" s="97"/>
      <c r="ACQ100" s="97"/>
      <c r="ACR100" s="97"/>
      <c r="ACS100" s="97"/>
      <c r="ACT100" s="97"/>
      <c r="ACU100" s="97"/>
      <c r="ACV100" s="97"/>
      <c r="ACW100" s="97"/>
      <c r="ACX100" s="97"/>
      <c r="ACY100" s="97"/>
      <c r="ACZ100" s="97"/>
      <c r="ADA100" s="97"/>
      <c r="ADB100" s="97"/>
      <c r="ADC100" s="97"/>
      <c r="ADD100" s="97"/>
      <c r="ADE100" s="97"/>
      <c r="ADF100" s="97"/>
      <c r="ADG100" s="97"/>
      <c r="ADH100" s="97"/>
      <c r="ADI100" s="97"/>
      <c r="ADJ100" s="97"/>
      <c r="ADK100" s="97"/>
      <c r="ADL100" s="97"/>
      <c r="ADM100" s="97"/>
      <c r="ADN100" s="97"/>
      <c r="ADO100" s="97"/>
      <c r="ADP100" s="97"/>
      <c r="ADQ100" s="97"/>
      <c r="ADR100" s="97"/>
      <c r="ADS100" s="97"/>
      <c r="ADT100" s="97"/>
      <c r="ADU100" s="97"/>
      <c r="ADV100" s="97"/>
      <c r="ADW100" s="97"/>
      <c r="ADX100" s="97"/>
      <c r="ADY100" s="97"/>
      <c r="ADZ100" s="97"/>
      <c r="AEA100" s="97"/>
      <c r="AEB100" s="97"/>
      <c r="AEC100" s="97"/>
      <c r="AED100" s="97"/>
      <c r="AEE100" s="97"/>
      <c r="AEF100" s="97"/>
      <c r="AEG100" s="97"/>
      <c r="AEH100" s="97"/>
      <c r="AEI100" s="97"/>
      <c r="AEJ100" s="97"/>
      <c r="AEK100" s="97"/>
      <c r="AEL100" s="97"/>
      <c r="AEM100" s="97"/>
      <c r="AEN100" s="97"/>
      <c r="AEO100" s="97"/>
      <c r="AEP100" s="97"/>
      <c r="AEQ100" s="97"/>
      <c r="AER100" s="97"/>
      <c r="AES100" s="97"/>
      <c r="AET100" s="97"/>
      <c r="AEU100" s="97"/>
      <c r="AEV100" s="97"/>
      <c r="AEW100" s="97"/>
      <c r="AEX100" s="97"/>
      <c r="AEY100" s="97"/>
      <c r="AEZ100" s="97"/>
      <c r="AFA100" s="97"/>
      <c r="AFB100" s="97"/>
      <c r="AFC100" s="97"/>
      <c r="AFD100" s="97"/>
      <c r="AFE100" s="97"/>
      <c r="AFF100" s="97"/>
      <c r="AFG100" s="97"/>
      <c r="AFH100" s="97"/>
      <c r="AFI100" s="97"/>
      <c r="AFJ100" s="97"/>
      <c r="AFK100" s="97"/>
      <c r="AFL100" s="97"/>
      <c r="AFM100" s="97"/>
      <c r="AFN100" s="97"/>
      <c r="AFO100" s="97"/>
      <c r="AFP100" s="97"/>
      <c r="AFQ100" s="97"/>
      <c r="AFR100" s="97"/>
      <c r="AFS100" s="97"/>
      <c r="AFT100" s="97"/>
      <c r="AFU100" s="97"/>
      <c r="AFV100" s="97"/>
      <c r="AFW100" s="97"/>
      <c r="AFX100" s="97"/>
      <c r="AFY100" s="97"/>
      <c r="AFZ100" s="97"/>
      <c r="AGA100" s="97"/>
      <c r="AGB100" s="97"/>
      <c r="AGC100" s="97"/>
      <c r="AGD100" s="97"/>
      <c r="AGE100" s="97"/>
      <c r="AGF100" s="97"/>
      <c r="AGG100" s="97"/>
      <c r="AGH100" s="97"/>
      <c r="AGI100" s="97"/>
      <c r="AGJ100" s="97"/>
      <c r="AGK100" s="97"/>
      <c r="AGL100" s="97"/>
      <c r="AGM100" s="97"/>
      <c r="AGN100" s="97"/>
      <c r="AGO100" s="97"/>
      <c r="AGP100" s="97"/>
      <c r="AGQ100" s="97"/>
      <c r="AGR100" s="97"/>
      <c r="AGS100" s="97"/>
      <c r="AGT100" s="97"/>
      <c r="AGU100" s="97"/>
      <c r="AGV100" s="97"/>
      <c r="AGW100" s="97"/>
      <c r="AGX100" s="97"/>
      <c r="AGY100" s="97"/>
      <c r="AGZ100" s="97"/>
      <c r="AHA100" s="97"/>
      <c r="AHB100" s="97"/>
      <c r="AHC100" s="97"/>
      <c r="AHD100" s="97"/>
      <c r="AHE100" s="97"/>
      <c r="AHF100" s="97"/>
      <c r="AHG100" s="97"/>
      <c r="AHH100" s="97"/>
      <c r="AHI100" s="97"/>
      <c r="AHJ100" s="97"/>
      <c r="AHK100" s="97"/>
      <c r="AHL100" s="97"/>
      <c r="AHM100" s="97"/>
      <c r="AHN100" s="97"/>
      <c r="AHO100" s="97"/>
      <c r="AHP100" s="97"/>
      <c r="AHQ100" s="97"/>
      <c r="AHR100" s="97"/>
      <c r="AHS100" s="97"/>
      <c r="AHT100" s="97"/>
      <c r="AHU100" s="97"/>
      <c r="AHV100" s="97"/>
      <c r="AHW100" s="97"/>
      <c r="AHX100" s="97"/>
      <c r="AHY100" s="97"/>
      <c r="AHZ100" s="97"/>
      <c r="AIA100" s="97"/>
      <c r="AIB100" s="97"/>
      <c r="AIC100" s="97"/>
      <c r="AID100" s="97"/>
      <c r="AIE100" s="97"/>
      <c r="AIF100" s="97"/>
      <c r="AIG100" s="97"/>
      <c r="AIH100" s="97"/>
      <c r="AII100" s="97"/>
      <c r="AIJ100" s="97"/>
      <c r="AIK100" s="97"/>
      <c r="AIL100" s="97"/>
      <c r="AIM100" s="97"/>
      <c r="AIN100" s="97"/>
      <c r="AIO100" s="97"/>
      <c r="AIP100" s="97"/>
      <c r="AIQ100" s="97"/>
      <c r="AIR100" s="97"/>
      <c r="AIS100" s="97"/>
      <c r="AIT100" s="97"/>
      <c r="AIU100" s="97"/>
      <c r="AIV100" s="97"/>
      <c r="AIW100" s="97"/>
      <c r="AIX100" s="97"/>
      <c r="AIY100" s="97"/>
      <c r="AIZ100" s="97"/>
      <c r="AJA100" s="97"/>
      <c r="AJB100" s="97"/>
      <c r="AJC100" s="97"/>
      <c r="AJD100" s="97"/>
      <c r="AJE100" s="97"/>
      <c r="AJF100" s="97"/>
      <c r="AJG100" s="97"/>
      <c r="AJH100" s="97"/>
      <c r="AJI100" s="97"/>
      <c r="AJJ100" s="97"/>
      <c r="AJK100" s="97"/>
      <c r="AJL100" s="97"/>
      <c r="AJM100" s="97"/>
      <c r="AJN100" s="97"/>
      <c r="AJO100" s="97"/>
      <c r="AJP100" s="97"/>
      <c r="AJQ100" s="97"/>
      <c r="AJR100" s="97"/>
      <c r="AJS100" s="97"/>
      <c r="AJT100" s="97"/>
      <c r="AJU100" s="97"/>
      <c r="AJV100" s="97"/>
      <c r="AJW100" s="97"/>
      <c r="AJX100" s="97"/>
      <c r="AJY100" s="97"/>
      <c r="AJZ100" s="97"/>
      <c r="AKA100" s="97"/>
      <c r="AKB100" s="97"/>
      <c r="AKC100" s="97"/>
      <c r="AKD100" s="97"/>
      <c r="AKE100" s="97"/>
      <c r="AKF100" s="97"/>
      <c r="AKG100" s="97"/>
      <c r="AKH100" s="97"/>
      <c r="AKI100" s="97"/>
      <c r="AKJ100" s="97"/>
      <c r="AKK100" s="97"/>
      <c r="AKL100" s="97"/>
      <c r="AKM100" s="97"/>
      <c r="AKN100" s="97"/>
      <c r="AKO100" s="97"/>
      <c r="AKP100" s="97"/>
      <c r="AKQ100" s="97"/>
      <c r="AKR100" s="97"/>
      <c r="AKS100" s="97"/>
      <c r="AKT100" s="97"/>
      <c r="AKU100" s="97"/>
      <c r="AKV100" s="97"/>
      <c r="AKW100" s="97"/>
      <c r="AKX100" s="97"/>
      <c r="AKY100" s="97"/>
      <c r="AKZ100" s="97"/>
      <c r="ALA100" s="97"/>
      <c r="ALB100" s="97"/>
      <c r="ALC100" s="97"/>
      <c r="ALD100" s="97"/>
      <c r="ALE100" s="97"/>
      <c r="ALF100" s="97"/>
      <c r="ALG100" s="97"/>
      <c r="ALH100" s="97"/>
      <c r="ALI100" s="97"/>
      <c r="ALJ100" s="97"/>
      <c r="ALK100" s="97"/>
      <c r="ALL100" s="97"/>
      <c r="ALM100" s="97"/>
      <c r="ALN100" s="97"/>
      <c r="ALO100" s="97"/>
      <c r="ALP100" s="97"/>
      <c r="ALQ100" s="97"/>
      <c r="ALR100" s="97"/>
      <c r="ALS100" s="97"/>
      <c r="ALT100" s="97"/>
      <c r="ALU100" s="97"/>
      <c r="ALV100" s="97"/>
      <c r="ALW100" s="97"/>
      <c r="ALX100" s="97"/>
      <c r="ALY100" s="97"/>
      <c r="ALZ100" s="97"/>
      <c r="AMA100" s="97"/>
      <c r="AMB100" s="97"/>
      <c r="AMC100" s="97"/>
      <c r="AMD100" s="97"/>
      <c r="AME100" s="97"/>
      <c r="AMF100" s="97"/>
      <c r="AMG100" s="97"/>
      <c r="AMH100" s="97"/>
      <c r="AMI100" s="97"/>
      <c r="AMJ100" s="97"/>
      <c r="AMK100" s="97"/>
      <c r="AML100" s="97"/>
      <c r="AMM100" s="97"/>
      <c r="AMN100" s="97"/>
    </row>
    <row r="101" spans="1:1028" ht="25.5">
      <c r="A101" s="36">
        <v>98</v>
      </c>
      <c r="B101" s="37">
        <v>107</v>
      </c>
      <c r="C101" s="38" t="s">
        <v>655</v>
      </c>
      <c r="D101" s="153" t="s">
        <v>1424</v>
      </c>
      <c r="E101" s="45"/>
      <c r="F101" s="45"/>
      <c r="G101" s="45"/>
      <c r="H101" s="45"/>
      <c r="I101" s="45"/>
      <c r="J101" s="47"/>
      <c r="K101" s="41">
        <v>1</v>
      </c>
      <c r="L101" s="41">
        <v>1</v>
      </c>
      <c r="M101" s="41">
        <v>1</v>
      </c>
      <c r="N101" s="42" t="s">
        <v>1350</v>
      </c>
      <c r="O101" s="42" t="s">
        <v>1351</v>
      </c>
      <c r="P101" s="43">
        <v>0.7</v>
      </c>
      <c r="Q101" s="43">
        <v>0.7</v>
      </c>
      <c r="R101" s="127"/>
      <c r="S101" s="44" t="s">
        <v>1304</v>
      </c>
      <c r="T101" s="44" t="s">
        <v>1305</v>
      </c>
      <c r="U101" s="44" t="s">
        <v>1352</v>
      </c>
      <c r="V101" s="44" t="s">
        <v>1353</v>
      </c>
    </row>
    <row r="102" spans="1:1028" ht="38.25">
      <c r="A102" s="36">
        <v>99</v>
      </c>
      <c r="B102" s="37">
        <v>113</v>
      </c>
      <c r="C102" s="38" t="s">
        <v>766</v>
      </c>
      <c r="D102" s="154" t="s">
        <v>1562</v>
      </c>
      <c r="E102" s="45"/>
      <c r="F102" s="45"/>
      <c r="G102" s="45"/>
      <c r="H102" s="45"/>
      <c r="I102" s="45"/>
      <c r="J102" s="86" t="s">
        <v>1542</v>
      </c>
      <c r="K102" s="41"/>
      <c r="L102" s="41"/>
      <c r="M102" s="41">
        <v>1</v>
      </c>
      <c r="N102" s="42" t="s">
        <v>1357</v>
      </c>
      <c r="O102" s="42" t="s">
        <v>1425</v>
      </c>
      <c r="P102" s="43"/>
      <c r="Q102" s="43">
        <v>0.05</v>
      </c>
      <c r="R102" s="127"/>
      <c r="S102" s="44" t="s">
        <v>1379</v>
      </c>
      <c r="T102" s="44" t="s">
        <v>1380</v>
      </c>
      <c r="U102" s="44" t="s">
        <v>1381</v>
      </c>
      <c r="V102" s="44" t="s">
        <v>1382</v>
      </c>
    </row>
    <row r="103" spans="1:1028" ht="38.25">
      <c r="A103" s="36">
        <v>100</v>
      </c>
      <c r="B103" s="37">
        <v>114</v>
      </c>
      <c r="C103" s="38" t="s">
        <v>913</v>
      </c>
      <c r="D103" s="153" t="s">
        <v>1426</v>
      </c>
      <c r="E103" s="45"/>
      <c r="F103" s="45"/>
      <c r="G103" s="45"/>
      <c r="H103" s="45"/>
      <c r="I103" s="45"/>
      <c r="J103" s="47"/>
      <c r="K103" s="41">
        <v>0.5</v>
      </c>
      <c r="L103" s="41">
        <v>0.8</v>
      </c>
      <c r="M103" s="41">
        <v>1</v>
      </c>
      <c r="N103" s="42" t="s">
        <v>1302</v>
      </c>
      <c r="O103" s="42" t="s">
        <v>1317</v>
      </c>
      <c r="P103" s="43">
        <v>0.6</v>
      </c>
      <c r="Q103" s="43">
        <v>0.75</v>
      </c>
      <c r="R103" s="127">
        <v>0.75</v>
      </c>
      <c r="S103" s="44" t="s">
        <v>1312</v>
      </c>
      <c r="T103" s="44" t="s">
        <v>1313</v>
      </c>
      <c r="U103" s="44" t="s">
        <v>1314</v>
      </c>
      <c r="V103" s="44" t="s">
        <v>1315</v>
      </c>
    </row>
    <row r="104" spans="1:1028" ht="38.25">
      <c r="A104" s="36">
        <v>101</v>
      </c>
      <c r="B104" s="37">
        <v>115</v>
      </c>
      <c r="C104" s="38" t="s">
        <v>913</v>
      </c>
      <c r="D104" s="153" t="s">
        <v>1427</v>
      </c>
      <c r="E104" s="45"/>
      <c r="F104" s="45"/>
      <c r="G104" s="45"/>
      <c r="H104" s="45"/>
      <c r="I104" s="45"/>
      <c r="J104" s="47"/>
      <c r="K104" s="41">
        <v>1</v>
      </c>
      <c r="L104" s="41">
        <v>1</v>
      </c>
      <c r="M104" s="41">
        <v>1</v>
      </c>
      <c r="N104" s="42" t="s">
        <v>1302</v>
      </c>
      <c r="O104" s="42" t="s">
        <v>1317</v>
      </c>
      <c r="P104" s="43">
        <v>1</v>
      </c>
      <c r="Q104" s="43">
        <v>1</v>
      </c>
      <c r="R104" s="127">
        <v>1</v>
      </c>
      <c r="S104" s="44" t="s">
        <v>1312</v>
      </c>
      <c r="T104" s="44" t="s">
        <v>1313</v>
      </c>
      <c r="U104" s="44" t="s">
        <v>1314</v>
      </c>
      <c r="V104" s="44" t="s">
        <v>1315</v>
      </c>
    </row>
    <row r="105" spans="1:1028" ht="38.25">
      <c r="A105" s="36">
        <v>102</v>
      </c>
      <c r="B105" s="37">
        <v>116</v>
      </c>
      <c r="C105" s="38" t="s">
        <v>913</v>
      </c>
      <c r="D105" s="153" t="s">
        <v>1428</v>
      </c>
      <c r="E105" s="45"/>
      <c r="F105" s="45"/>
      <c r="G105" s="45"/>
      <c r="H105" s="45"/>
      <c r="I105" s="45"/>
      <c r="J105" s="47"/>
      <c r="K105" s="41">
        <v>1</v>
      </c>
      <c r="L105" s="41">
        <v>1</v>
      </c>
      <c r="M105" s="41">
        <v>1</v>
      </c>
      <c r="N105" s="42" t="s">
        <v>1302</v>
      </c>
      <c r="O105" s="42" t="s">
        <v>1429</v>
      </c>
      <c r="P105" s="43">
        <v>0</v>
      </c>
      <c r="Q105" s="43">
        <v>1</v>
      </c>
      <c r="R105" s="127">
        <v>1</v>
      </c>
      <c r="S105" s="44" t="s">
        <v>1312</v>
      </c>
      <c r="T105" s="44" t="s">
        <v>1313</v>
      </c>
      <c r="U105" s="44" t="s">
        <v>1314</v>
      </c>
      <c r="V105" s="44" t="s">
        <v>1315</v>
      </c>
    </row>
    <row r="106" spans="1:1028" ht="38.25">
      <c r="A106" s="36">
        <v>103</v>
      </c>
      <c r="B106" s="37">
        <v>117</v>
      </c>
      <c r="C106" s="38" t="s">
        <v>913</v>
      </c>
      <c r="D106" s="153" t="s">
        <v>1430</v>
      </c>
      <c r="E106" s="45"/>
      <c r="F106" s="45"/>
      <c r="G106" s="45"/>
      <c r="H106" s="45"/>
      <c r="I106" s="45"/>
      <c r="J106" s="47"/>
      <c r="K106" s="41">
        <v>0.1</v>
      </c>
      <c r="L106" s="41">
        <v>0.5</v>
      </c>
      <c r="M106" s="41">
        <v>1</v>
      </c>
      <c r="N106" s="42" t="s">
        <v>1302</v>
      </c>
      <c r="O106" s="42" t="s">
        <v>1429</v>
      </c>
      <c r="P106" s="43">
        <v>0.1</v>
      </c>
      <c r="Q106" s="43">
        <v>0.15</v>
      </c>
      <c r="R106" s="127">
        <v>0.15</v>
      </c>
      <c r="S106" s="44" t="s">
        <v>1312</v>
      </c>
      <c r="T106" s="44" t="s">
        <v>1313</v>
      </c>
      <c r="U106" s="44" t="s">
        <v>1314</v>
      </c>
      <c r="V106" s="44" t="s">
        <v>1315</v>
      </c>
    </row>
    <row r="107" spans="1:1028" ht="38.25">
      <c r="A107" s="36">
        <v>104</v>
      </c>
      <c r="B107" s="37">
        <v>118</v>
      </c>
      <c r="C107" s="38" t="s">
        <v>913</v>
      </c>
      <c r="D107" s="166" t="s">
        <v>1563</v>
      </c>
      <c r="E107" s="45"/>
      <c r="F107" s="45"/>
      <c r="G107" s="45"/>
      <c r="H107" s="45"/>
      <c r="I107" s="45"/>
      <c r="J107" s="151" t="s">
        <v>1549</v>
      </c>
      <c r="K107" s="41">
        <v>1</v>
      </c>
      <c r="L107" s="41">
        <v>1</v>
      </c>
      <c r="M107" s="41">
        <v>1</v>
      </c>
      <c r="N107" s="42" t="s">
        <v>1302</v>
      </c>
      <c r="O107" s="42" t="s">
        <v>1317</v>
      </c>
      <c r="P107" s="43">
        <v>0.2</v>
      </c>
      <c r="Q107" s="43">
        <v>0.2</v>
      </c>
      <c r="R107" s="127">
        <v>0.2</v>
      </c>
      <c r="S107" s="44" t="s">
        <v>1312</v>
      </c>
      <c r="T107" s="44" t="s">
        <v>1313</v>
      </c>
      <c r="U107" s="44" t="s">
        <v>1314</v>
      </c>
      <c r="V107" s="44" t="s">
        <v>1315</v>
      </c>
    </row>
    <row r="108" spans="1:1028" ht="38.25">
      <c r="A108" s="36">
        <v>105</v>
      </c>
      <c r="B108" s="37">
        <v>119</v>
      </c>
      <c r="C108" s="38" t="s">
        <v>913</v>
      </c>
      <c r="D108" s="153" t="s">
        <v>1431</v>
      </c>
      <c r="E108" s="45"/>
      <c r="F108" s="45"/>
      <c r="G108" s="45"/>
      <c r="H108" s="45"/>
      <c r="I108" s="45"/>
      <c r="J108" s="47"/>
      <c r="K108" s="41">
        <v>0.4</v>
      </c>
      <c r="L108" s="41">
        <v>0.8</v>
      </c>
      <c r="M108" s="41">
        <v>1</v>
      </c>
      <c r="N108" s="42" t="s">
        <v>1302</v>
      </c>
      <c r="O108" s="42" t="s">
        <v>1317</v>
      </c>
      <c r="P108" s="43">
        <v>0.2</v>
      </c>
      <c r="Q108" s="43">
        <v>0.2</v>
      </c>
      <c r="R108" s="127">
        <v>0.2</v>
      </c>
      <c r="S108" s="44" t="s">
        <v>1312</v>
      </c>
      <c r="T108" s="44" t="s">
        <v>1313</v>
      </c>
      <c r="U108" s="44" t="s">
        <v>1314</v>
      </c>
      <c r="V108" s="44" t="s">
        <v>1315</v>
      </c>
    </row>
    <row r="109" spans="1:1028" ht="38.25">
      <c r="A109" s="36">
        <v>106</v>
      </c>
      <c r="B109" s="37">
        <v>120</v>
      </c>
      <c r="C109" s="38" t="s">
        <v>913</v>
      </c>
      <c r="D109" s="153" t="s">
        <v>1432</v>
      </c>
      <c r="E109" s="45"/>
      <c r="F109" s="45"/>
      <c r="G109" s="45"/>
      <c r="H109" s="45"/>
      <c r="I109" s="45"/>
      <c r="J109" s="47"/>
      <c r="K109" s="41">
        <v>1</v>
      </c>
      <c r="L109" s="41">
        <v>1</v>
      </c>
      <c r="M109" s="41">
        <v>1</v>
      </c>
      <c r="N109" s="42" t="s">
        <v>1302</v>
      </c>
      <c r="O109" s="42" t="s">
        <v>1334</v>
      </c>
      <c r="P109" s="43">
        <v>0</v>
      </c>
      <c r="Q109" s="43">
        <v>0.9</v>
      </c>
      <c r="R109" s="127">
        <v>0.9</v>
      </c>
      <c r="S109" s="44" t="s">
        <v>1312</v>
      </c>
      <c r="T109" s="44" t="s">
        <v>1313</v>
      </c>
      <c r="U109" s="44" t="s">
        <v>1314</v>
      </c>
      <c r="V109" s="44" t="s">
        <v>1315</v>
      </c>
    </row>
    <row r="110" spans="1:1028" s="96" customFormat="1" ht="51">
      <c r="A110" s="140">
        <v>107</v>
      </c>
      <c r="B110" s="141">
        <v>121</v>
      </c>
      <c r="C110" s="142" t="s">
        <v>913</v>
      </c>
      <c r="D110" s="154" t="s">
        <v>1433</v>
      </c>
      <c r="E110" s="45"/>
      <c r="F110" s="45"/>
      <c r="G110" s="45"/>
      <c r="H110" s="45"/>
      <c r="I110" s="45"/>
      <c r="J110" s="107" t="s">
        <v>1433</v>
      </c>
      <c r="K110" s="144"/>
      <c r="L110" s="144"/>
      <c r="M110" s="144"/>
      <c r="N110" s="144" t="s">
        <v>1302</v>
      </c>
      <c r="O110" s="144" t="s">
        <v>1429</v>
      </c>
      <c r="P110" s="145">
        <v>0</v>
      </c>
      <c r="Q110" s="145">
        <v>0</v>
      </c>
      <c r="R110" s="146">
        <v>0</v>
      </c>
      <c r="S110" s="147" t="s">
        <v>1312</v>
      </c>
      <c r="T110" s="147" t="s">
        <v>1313</v>
      </c>
      <c r="U110" s="147" t="s">
        <v>1314</v>
      </c>
      <c r="V110" s="147" t="s">
        <v>1315</v>
      </c>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7"/>
      <c r="DE110" s="97"/>
      <c r="DF110" s="97"/>
      <c r="DG110" s="97"/>
      <c r="DH110" s="97"/>
      <c r="DI110" s="97"/>
      <c r="DJ110" s="97"/>
      <c r="DK110" s="97"/>
      <c r="DL110" s="97"/>
      <c r="DM110" s="97"/>
      <c r="DN110" s="97"/>
      <c r="DO110" s="97"/>
      <c r="DP110" s="97"/>
      <c r="DQ110" s="97"/>
      <c r="DR110" s="97"/>
      <c r="DS110" s="97"/>
      <c r="DT110" s="97"/>
      <c r="DU110" s="97"/>
      <c r="DV110" s="97"/>
      <c r="DW110" s="97"/>
      <c r="DX110" s="97"/>
      <c r="DY110" s="97"/>
      <c r="DZ110" s="97"/>
      <c r="EA110" s="97"/>
      <c r="EB110" s="97"/>
      <c r="EC110" s="97"/>
      <c r="ED110" s="97"/>
      <c r="EE110" s="97"/>
      <c r="EF110" s="97"/>
      <c r="EG110" s="97"/>
      <c r="EH110" s="97"/>
      <c r="EI110" s="97"/>
      <c r="EJ110" s="97"/>
      <c r="EK110" s="97"/>
      <c r="EL110" s="97"/>
      <c r="EM110" s="97"/>
      <c r="EN110" s="97"/>
      <c r="EO110" s="97"/>
      <c r="EP110" s="97"/>
      <c r="EQ110" s="97"/>
      <c r="ER110" s="97"/>
      <c r="ES110" s="97"/>
      <c r="ET110" s="97"/>
      <c r="EU110" s="97"/>
      <c r="EV110" s="97"/>
      <c r="EW110" s="97"/>
      <c r="EX110" s="97"/>
      <c r="EY110" s="97"/>
      <c r="EZ110" s="97"/>
      <c r="FA110" s="97"/>
      <c r="FB110" s="97"/>
      <c r="FC110" s="97"/>
      <c r="FD110" s="97"/>
      <c r="FE110" s="97"/>
      <c r="FF110" s="97"/>
      <c r="FG110" s="97"/>
      <c r="FH110" s="97"/>
      <c r="FI110" s="97"/>
      <c r="FJ110" s="97"/>
      <c r="FK110" s="97"/>
      <c r="FL110" s="97"/>
      <c r="FM110" s="97"/>
      <c r="FN110" s="97"/>
      <c r="FO110" s="97"/>
      <c r="FP110" s="97"/>
      <c r="FQ110" s="97"/>
      <c r="FR110" s="97"/>
      <c r="FS110" s="97"/>
      <c r="FT110" s="97"/>
      <c r="FU110" s="97"/>
      <c r="FV110" s="97"/>
      <c r="FW110" s="97"/>
      <c r="FX110" s="97"/>
      <c r="FY110" s="97"/>
      <c r="FZ110" s="97"/>
      <c r="GA110" s="97"/>
      <c r="GB110" s="97"/>
      <c r="GC110" s="97"/>
      <c r="GD110" s="97"/>
      <c r="GE110" s="97"/>
      <c r="GF110" s="97"/>
      <c r="GG110" s="97"/>
      <c r="GH110" s="97"/>
      <c r="GI110" s="97"/>
      <c r="GJ110" s="97"/>
      <c r="GK110" s="97"/>
      <c r="GL110" s="97"/>
      <c r="GM110" s="97"/>
      <c r="GN110" s="97"/>
      <c r="GO110" s="97"/>
      <c r="GP110" s="97"/>
      <c r="GQ110" s="97"/>
      <c r="GR110" s="97"/>
      <c r="GS110" s="97"/>
      <c r="GT110" s="97"/>
      <c r="GU110" s="97"/>
      <c r="GV110" s="97"/>
      <c r="GW110" s="97"/>
      <c r="GX110" s="97"/>
      <c r="GY110" s="97"/>
      <c r="GZ110" s="97"/>
      <c r="HA110" s="97"/>
      <c r="HB110" s="97"/>
      <c r="HC110" s="97"/>
      <c r="HD110" s="97"/>
      <c r="HE110" s="97"/>
      <c r="HF110" s="97"/>
      <c r="HG110" s="97"/>
      <c r="HH110" s="97"/>
      <c r="HI110" s="97"/>
      <c r="HJ110" s="97"/>
      <c r="HK110" s="97"/>
      <c r="HL110" s="97"/>
      <c r="HM110" s="97"/>
      <c r="HN110" s="97"/>
      <c r="HO110" s="97"/>
      <c r="HP110" s="97"/>
      <c r="HQ110" s="97"/>
      <c r="HR110" s="97"/>
      <c r="HS110" s="97"/>
      <c r="HT110" s="97"/>
      <c r="HU110" s="97"/>
      <c r="HV110" s="97"/>
      <c r="HW110" s="97"/>
      <c r="HX110" s="97"/>
      <c r="HY110" s="97"/>
      <c r="HZ110" s="97"/>
      <c r="IA110" s="97"/>
      <c r="IB110" s="97"/>
      <c r="IC110" s="97"/>
      <c r="ID110" s="97"/>
      <c r="IE110" s="97"/>
      <c r="IF110" s="97"/>
      <c r="IG110" s="97"/>
      <c r="IH110" s="97"/>
      <c r="II110" s="97"/>
      <c r="IJ110" s="97"/>
      <c r="IK110" s="97"/>
      <c r="IL110" s="97"/>
      <c r="IM110" s="97"/>
      <c r="IN110" s="97"/>
      <c r="IO110" s="97"/>
      <c r="IP110" s="97"/>
      <c r="IQ110" s="97"/>
      <c r="IR110" s="97"/>
      <c r="IS110" s="97"/>
      <c r="IT110" s="97"/>
      <c r="IU110" s="97"/>
      <c r="IV110" s="97"/>
      <c r="IW110" s="97"/>
      <c r="IX110" s="97"/>
      <c r="IY110" s="97"/>
      <c r="IZ110" s="97"/>
      <c r="JA110" s="97"/>
      <c r="JB110" s="97"/>
      <c r="JC110" s="97"/>
      <c r="JD110" s="97"/>
      <c r="JE110" s="97"/>
      <c r="JF110" s="97"/>
      <c r="JG110" s="97"/>
      <c r="JH110" s="97"/>
      <c r="JI110" s="97"/>
      <c r="JJ110" s="97"/>
      <c r="JK110" s="97"/>
      <c r="JL110" s="97"/>
      <c r="JM110" s="97"/>
      <c r="JN110" s="97"/>
      <c r="JO110" s="97"/>
      <c r="JP110" s="97"/>
      <c r="JQ110" s="97"/>
      <c r="JR110" s="97"/>
      <c r="JS110" s="97"/>
      <c r="JT110" s="97"/>
      <c r="JU110" s="97"/>
      <c r="JV110" s="97"/>
      <c r="JW110" s="97"/>
      <c r="JX110" s="97"/>
      <c r="JY110" s="97"/>
      <c r="JZ110" s="97"/>
      <c r="KA110" s="97"/>
      <c r="KB110" s="97"/>
      <c r="KC110" s="97"/>
      <c r="KD110" s="97"/>
      <c r="KE110" s="97"/>
      <c r="KF110" s="97"/>
      <c r="KG110" s="97"/>
      <c r="KH110" s="97"/>
      <c r="KI110" s="97"/>
      <c r="KJ110" s="97"/>
      <c r="KK110" s="97"/>
      <c r="KL110" s="97"/>
      <c r="KM110" s="97"/>
      <c r="KN110" s="97"/>
      <c r="KO110" s="97"/>
      <c r="KP110" s="97"/>
      <c r="KQ110" s="97"/>
      <c r="KR110" s="97"/>
      <c r="KS110" s="97"/>
      <c r="KT110" s="97"/>
      <c r="KU110" s="97"/>
      <c r="KV110" s="97"/>
      <c r="KW110" s="97"/>
      <c r="KX110" s="97"/>
      <c r="KY110" s="97"/>
      <c r="KZ110" s="97"/>
      <c r="LA110" s="97"/>
      <c r="LB110" s="97"/>
      <c r="LC110" s="97"/>
      <c r="LD110" s="97"/>
      <c r="LE110" s="97"/>
      <c r="LF110" s="97"/>
      <c r="LG110" s="97"/>
      <c r="LH110" s="97"/>
      <c r="LI110" s="97"/>
      <c r="LJ110" s="97"/>
      <c r="LK110" s="97"/>
      <c r="LL110" s="97"/>
      <c r="LM110" s="97"/>
      <c r="LN110" s="97"/>
      <c r="LO110" s="97"/>
      <c r="LP110" s="97"/>
      <c r="LQ110" s="97"/>
      <c r="LR110" s="97"/>
      <c r="LS110" s="97"/>
      <c r="LT110" s="97"/>
      <c r="LU110" s="97"/>
      <c r="LV110" s="97"/>
      <c r="LW110" s="97"/>
      <c r="LX110" s="97"/>
      <c r="LY110" s="97"/>
      <c r="LZ110" s="97"/>
      <c r="MA110" s="97"/>
      <c r="MB110" s="97"/>
      <c r="MC110" s="97"/>
      <c r="MD110" s="97"/>
      <c r="ME110" s="97"/>
      <c r="MF110" s="97"/>
      <c r="MG110" s="97"/>
      <c r="MH110" s="97"/>
      <c r="MI110" s="97"/>
      <c r="MJ110" s="97"/>
      <c r="MK110" s="97"/>
      <c r="ML110" s="97"/>
      <c r="MM110" s="97"/>
      <c r="MN110" s="97"/>
      <c r="MO110" s="97"/>
      <c r="MP110" s="97"/>
      <c r="MQ110" s="97"/>
      <c r="MR110" s="97"/>
      <c r="MS110" s="97"/>
      <c r="MT110" s="97"/>
      <c r="MU110" s="97"/>
      <c r="MV110" s="97"/>
      <c r="MW110" s="97"/>
      <c r="MX110" s="97"/>
      <c r="MY110" s="97"/>
      <c r="MZ110" s="97"/>
      <c r="NA110" s="97"/>
      <c r="NB110" s="97"/>
      <c r="NC110" s="97"/>
      <c r="ND110" s="97"/>
      <c r="NE110" s="97"/>
      <c r="NF110" s="97"/>
      <c r="NG110" s="97"/>
      <c r="NH110" s="97"/>
      <c r="NI110" s="97"/>
      <c r="NJ110" s="97"/>
      <c r="NK110" s="97"/>
      <c r="NL110" s="97"/>
      <c r="NM110" s="97"/>
      <c r="NN110" s="97"/>
      <c r="NO110" s="97"/>
      <c r="NP110" s="97"/>
      <c r="NQ110" s="97"/>
      <c r="NR110" s="97"/>
      <c r="NS110" s="97"/>
      <c r="NT110" s="97"/>
      <c r="NU110" s="97"/>
      <c r="NV110" s="97"/>
      <c r="NW110" s="97"/>
      <c r="NX110" s="97"/>
      <c r="NY110" s="97"/>
      <c r="NZ110" s="97"/>
      <c r="OA110" s="97"/>
      <c r="OB110" s="97"/>
      <c r="OC110" s="97"/>
      <c r="OD110" s="97"/>
      <c r="OE110" s="97"/>
      <c r="OF110" s="97"/>
      <c r="OG110" s="97"/>
      <c r="OH110" s="97"/>
      <c r="OI110" s="97"/>
      <c r="OJ110" s="97"/>
      <c r="OK110" s="97"/>
      <c r="OL110" s="97"/>
      <c r="OM110" s="97"/>
      <c r="ON110" s="97"/>
      <c r="OO110" s="97"/>
      <c r="OP110" s="97"/>
      <c r="OQ110" s="97"/>
      <c r="OR110" s="97"/>
      <c r="OS110" s="97"/>
      <c r="OT110" s="97"/>
      <c r="OU110" s="97"/>
      <c r="OV110" s="97"/>
      <c r="OW110" s="97"/>
      <c r="OX110" s="97"/>
      <c r="OY110" s="97"/>
      <c r="OZ110" s="97"/>
      <c r="PA110" s="97"/>
      <c r="PB110" s="97"/>
      <c r="PC110" s="97"/>
      <c r="PD110" s="97"/>
      <c r="PE110" s="97"/>
      <c r="PF110" s="97"/>
      <c r="PG110" s="97"/>
      <c r="PH110" s="97"/>
      <c r="PI110" s="97"/>
      <c r="PJ110" s="97"/>
      <c r="PK110" s="97"/>
      <c r="PL110" s="97"/>
      <c r="PM110" s="97"/>
      <c r="PN110" s="97"/>
      <c r="PO110" s="97"/>
      <c r="PP110" s="97"/>
      <c r="PQ110" s="97"/>
      <c r="PR110" s="97"/>
      <c r="PS110" s="97"/>
      <c r="PT110" s="97"/>
      <c r="PU110" s="97"/>
      <c r="PV110" s="97"/>
      <c r="PW110" s="97"/>
      <c r="PX110" s="97"/>
      <c r="PY110" s="97"/>
      <c r="PZ110" s="97"/>
      <c r="QA110" s="97"/>
      <c r="QB110" s="97"/>
      <c r="QC110" s="97"/>
      <c r="QD110" s="97"/>
      <c r="QE110" s="97"/>
      <c r="QF110" s="97"/>
      <c r="QG110" s="97"/>
      <c r="QH110" s="97"/>
      <c r="QI110" s="97"/>
      <c r="QJ110" s="97"/>
      <c r="QK110" s="97"/>
      <c r="QL110" s="97"/>
      <c r="QM110" s="97"/>
      <c r="QN110" s="97"/>
      <c r="QO110" s="97"/>
      <c r="QP110" s="97"/>
      <c r="QQ110" s="97"/>
      <c r="QR110" s="97"/>
      <c r="QS110" s="97"/>
      <c r="QT110" s="97"/>
      <c r="QU110" s="97"/>
      <c r="QV110" s="97"/>
      <c r="QW110" s="97"/>
      <c r="QX110" s="97"/>
      <c r="QY110" s="97"/>
      <c r="QZ110" s="97"/>
      <c r="RA110" s="97"/>
      <c r="RB110" s="97"/>
      <c r="RC110" s="97"/>
      <c r="RD110" s="97"/>
      <c r="RE110" s="97"/>
      <c r="RF110" s="97"/>
      <c r="RG110" s="97"/>
      <c r="RH110" s="97"/>
      <c r="RI110" s="97"/>
      <c r="RJ110" s="97"/>
      <c r="RK110" s="97"/>
      <c r="RL110" s="97"/>
      <c r="RM110" s="97"/>
      <c r="RN110" s="97"/>
      <c r="RO110" s="97"/>
      <c r="RP110" s="97"/>
      <c r="RQ110" s="97"/>
      <c r="RR110" s="97"/>
      <c r="RS110" s="97"/>
      <c r="RT110" s="97"/>
      <c r="RU110" s="97"/>
      <c r="RV110" s="97"/>
      <c r="RW110" s="97"/>
      <c r="RX110" s="97"/>
      <c r="RY110" s="97"/>
      <c r="RZ110" s="97"/>
      <c r="SA110" s="97"/>
      <c r="SB110" s="97"/>
      <c r="SC110" s="97"/>
      <c r="SD110" s="97"/>
      <c r="SE110" s="97"/>
      <c r="SF110" s="97"/>
      <c r="SG110" s="97"/>
      <c r="SH110" s="97"/>
      <c r="SI110" s="97"/>
      <c r="SJ110" s="97"/>
      <c r="SK110" s="97"/>
      <c r="SL110" s="97"/>
      <c r="SM110" s="97"/>
      <c r="SN110" s="97"/>
      <c r="SO110" s="97"/>
      <c r="SP110" s="97"/>
      <c r="SQ110" s="97"/>
      <c r="SR110" s="97"/>
      <c r="SS110" s="97"/>
      <c r="ST110" s="97"/>
      <c r="SU110" s="97"/>
      <c r="SV110" s="97"/>
      <c r="SW110" s="97"/>
      <c r="SX110" s="97"/>
      <c r="SY110" s="97"/>
      <c r="SZ110" s="97"/>
      <c r="TA110" s="97"/>
      <c r="TB110" s="97"/>
      <c r="TC110" s="97"/>
      <c r="TD110" s="97"/>
      <c r="TE110" s="97"/>
      <c r="TF110" s="97"/>
      <c r="TG110" s="97"/>
      <c r="TH110" s="97"/>
      <c r="TI110" s="97"/>
      <c r="TJ110" s="97"/>
      <c r="TK110" s="97"/>
      <c r="TL110" s="97"/>
      <c r="TM110" s="97"/>
      <c r="TN110" s="97"/>
      <c r="TO110" s="97"/>
      <c r="TP110" s="97"/>
      <c r="TQ110" s="97"/>
      <c r="TR110" s="97"/>
      <c r="TS110" s="97"/>
      <c r="TT110" s="97"/>
      <c r="TU110" s="97"/>
      <c r="TV110" s="97"/>
      <c r="TW110" s="97"/>
      <c r="TX110" s="97"/>
      <c r="TY110" s="97"/>
      <c r="TZ110" s="97"/>
      <c r="UA110" s="97"/>
      <c r="UB110" s="97"/>
      <c r="UC110" s="97"/>
      <c r="UD110" s="97"/>
      <c r="UE110" s="97"/>
      <c r="UF110" s="97"/>
      <c r="UG110" s="97"/>
      <c r="UH110" s="97"/>
      <c r="UI110" s="97"/>
      <c r="UJ110" s="97"/>
      <c r="UK110" s="97"/>
      <c r="UL110" s="97"/>
      <c r="UM110" s="97"/>
      <c r="UN110" s="97"/>
      <c r="UO110" s="97"/>
      <c r="UP110" s="97"/>
      <c r="UQ110" s="97"/>
      <c r="UR110" s="97"/>
      <c r="US110" s="97"/>
      <c r="UT110" s="97"/>
      <c r="UU110" s="97"/>
      <c r="UV110" s="97"/>
      <c r="UW110" s="97"/>
      <c r="UX110" s="97"/>
      <c r="UY110" s="97"/>
      <c r="UZ110" s="97"/>
      <c r="VA110" s="97"/>
      <c r="VB110" s="97"/>
      <c r="VC110" s="97"/>
      <c r="VD110" s="97"/>
      <c r="VE110" s="97"/>
      <c r="VF110" s="97"/>
      <c r="VG110" s="97"/>
      <c r="VH110" s="97"/>
      <c r="VI110" s="97"/>
      <c r="VJ110" s="97"/>
      <c r="VK110" s="97"/>
      <c r="VL110" s="97"/>
      <c r="VM110" s="97"/>
      <c r="VN110" s="97"/>
      <c r="VO110" s="97"/>
      <c r="VP110" s="97"/>
      <c r="VQ110" s="97"/>
      <c r="VR110" s="97"/>
      <c r="VS110" s="97"/>
      <c r="VT110" s="97"/>
      <c r="VU110" s="97"/>
      <c r="VV110" s="97"/>
      <c r="VW110" s="97"/>
      <c r="VX110" s="97"/>
      <c r="VY110" s="97"/>
      <c r="VZ110" s="97"/>
      <c r="WA110" s="97"/>
      <c r="WB110" s="97"/>
      <c r="WC110" s="97"/>
      <c r="WD110" s="97"/>
      <c r="WE110" s="97"/>
      <c r="WF110" s="97"/>
      <c r="WG110" s="97"/>
      <c r="WH110" s="97"/>
      <c r="WI110" s="97"/>
      <c r="WJ110" s="97"/>
      <c r="WK110" s="97"/>
      <c r="WL110" s="97"/>
      <c r="WM110" s="97"/>
      <c r="WN110" s="97"/>
      <c r="WO110" s="97"/>
      <c r="WP110" s="97"/>
      <c r="WQ110" s="97"/>
      <c r="WR110" s="97"/>
      <c r="WS110" s="97"/>
      <c r="WT110" s="97"/>
      <c r="WU110" s="97"/>
      <c r="WV110" s="97"/>
      <c r="WW110" s="97"/>
      <c r="WX110" s="97"/>
      <c r="WY110" s="97"/>
      <c r="WZ110" s="97"/>
      <c r="XA110" s="97"/>
      <c r="XB110" s="97"/>
      <c r="XC110" s="97"/>
      <c r="XD110" s="97"/>
      <c r="XE110" s="97"/>
      <c r="XF110" s="97"/>
      <c r="XG110" s="97"/>
      <c r="XH110" s="97"/>
      <c r="XI110" s="97"/>
      <c r="XJ110" s="97"/>
      <c r="XK110" s="97"/>
      <c r="XL110" s="97"/>
      <c r="XM110" s="97"/>
      <c r="XN110" s="97"/>
      <c r="XO110" s="97"/>
      <c r="XP110" s="97"/>
      <c r="XQ110" s="97"/>
      <c r="XR110" s="97"/>
      <c r="XS110" s="97"/>
      <c r="XT110" s="97"/>
      <c r="XU110" s="97"/>
      <c r="XV110" s="97"/>
      <c r="XW110" s="97"/>
      <c r="XX110" s="97"/>
      <c r="XY110" s="97"/>
      <c r="XZ110" s="97"/>
      <c r="YA110" s="97"/>
      <c r="YB110" s="97"/>
      <c r="YC110" s="97"/>
      <c r="YD110" s="97"/>
      <c r="YE110" s="97"/>
      <c r="YF110" s="97"/>
      <c r="YG110" s="97"/>
      <c r="YH110" s="97"/>
      <c r="YI110" s="97"/>
      <c r="YJ110" s="97"/>
      <c r="YK110" s="97"/>
      <c r="YL110" s="97"/>
      <c r="YM110" s="97"/>
      <c r="YN110" s="97"/>
      <c r="YO110" s="97"/>
      <c r="YP110" s="97"/>
      <c r="YQ110" s="97"/>
      <c r="YR110" s="97"/>
      <c r="YS110" s="97"/>
      <c r="YT110" s="97"/>
      <c r="YU110" s="97"/>
      <c r="YV110" s="97"/>
      <c r="YW110" s="97"/>
      <c r="YX110" s="97"/>
      <c r="YY110" s="97"/>
      <c r="YZ110" s="97"/>
      <c r="ZA110" s="97"/>
      <c r="ZB110" s="97"/>
      <c r="ZC110" s="97"/>
      <c r="ZD110" s="97"/>
      <c r="ZE110" s="97"/>
      <c r="ZF110" s="97"/>
      <c r="ZG110" s="97"/>
      <c r="ZH110" s="97"/>
      <c r="ZI110" s="97"/>
      <c r="ZJ110" s="97"/>
      <c r="ZK110" s="97"/>
      <c r="ZL110" s="97"/>
      <c r="ZM110" s="97"/>
      <c r="ZN110" s="97"/>
      <c r="ZO110" s="97"/>
      <c r="ZP110" s="97"/>
      <c r="ZQ110" s="97"/>
      <c r="ZR110" s="97"/>
      <c r="ZS110" s="97"/>
      <c r="ZT110" s="97"/>
      <c r="ZU110" s="97"/>
      <c r="ZV110" s="97"/>
      <c r="ZW110" s="97"/>
      <c r="ZX110" s="97"/>
      <c r="ZY110" s="97"/>
      <c r="ZZ110" s="97"/>
      <c r="AAA110" s="97"/>
      <c r="AAB110" s="97"/>
      <c r="AAC110" s="97"/>
      <c r="AAD110" s="97"/>
      <c r="AAE110" s="97"/>
      <c r="AAF110" s="97"/>
      <c r="AAG110" s="97"/>
      <c r="AAH110" s="97"/>
      <c r="AAI110" s="97"/>
      <c r="AAJ110" s="97"/>
      <c r="AAK110" s="97"/>
      <c r="AAL110" s="97"/>
      <c r="AAM110" s="97"/>
      <c r="AAN110" s="97"/>
      <c r="AAO110" s="97"/>
      <c r="AAP110" s="97"/>
      <c r="AAQ110" s="97"/>
      <c r="AAR110" s="97"/>
      <c r="AAS110" s="97"/>
      <c r="AAT110" s="97"/>
      <c r="AAU110" s="97"/>
      <c r="AAV110" s="97"/>
      <c r="AAW110" s="97"/>
      <c r="AAX110" s="97"/>
      <c r="AAY110" s="97"/>
      <c r="AAZ110" s="97"/>
      <c r="ABA110" s="97"/>
      <c r="ABB110" s="97"/>
      <c r="ABC110" s="97"/>
      <c r="ABD110" s="97"/>
      <c r="ABE110" s="97"/>
      <c r="ABF110" s="97"/>
      <c r="ABG110" s="97"/>
      <c r="ABH110" s="97"/>
      <c r="ABI110" s="97"/>
      <c r="ABJ110" s="97"/>
      <c r="ABK110" s="97"/>
      <c r="ABL110" s="97"/>
      <c r="ABM110" s="97"/>
      <c r="ABN110" s="97"/>
      <c r="ABO110" s="97"/>
      <c r="ABP110" s="97"/>
      <c r="ABQ110" s="97"/>
      <c r="ABR110" s="97"/>
      <c r="ABS110" s="97"/>
      <c r="ABT110" s="97"/>
      <c r="ABU110" s="97"/>
      <c r="ABV110" s="97"/>
      <c r="ABW110" s="97"/>
      <c r="ABX110" s="97"/>
      <c r="ABY110" s="97"/>
      <c r="ABZ110" s="97"/>
      <c r="ACA110" s="97"/>
      <c r="ACB110" s="97"/>
      <c r="ACC110" s="97"/>
      <c r="ACD110" s="97"/>
      <c r="ACE110" s="97"/>
      <c r="ACF110" s="97"/>
      <c r="ACG110" s="97"/>
      <c r="ACH110" s="97"/>
      <c r="ACI110" s="97"/>
      <c r="ACJ110" s="97"/>
      <c r="ACK110" s="97"/>
      <c r="ACL110" s="97"/>
      <c r="ACM110" s="97"/>
      <c r="ACN110" s="97"/>
      <c r="ACO110" s="97"/>
      <c r="ACP110" s="97"/>
      <c r="ACQ110" s="97"/>
      <c r="ACR110" s="97"/>
      <c r="ACS110" s="97"/>
      <c r="ACT110" s="97"/>
      <c r="ACU110" s="97"/>
      <c r="ACV110" s="97"/>
      <c r="ACW110" s="97"/>
      <c r="ACX110" s="97"/>
      <c r="ACY110" s="97"/>
      <c r="ACZ110" s="97"/>
      <c r="ADA110" s="97"/>
      <c r="ADB110" s="97"/>
      <c r="ADC110" s="97"/>
      <c r="ADD110" s="97"/>
      <c r="ADE110" s="97"/>
      <c r="ADF110" s="97"/>
      <c r="ADG110" s="97"/>
      <c r="ADH110" s="97"/>
      <c r="ADI110" s="97"/>
      <c r="ADJ110" s="97"/>
      <c r="ADK110" s="97"/>
      <c r="ADL110" s="97"/>
      <c r="ADM110" s="97"/>
      <c r="ADN110" s="97"/>
      <c r="ADO110" s="97"/>
      <c r="ADP110" s="97"/>
      <c r="ADQ110" s="97"/>
      <c r="ADR110" s="97"/>
      <c r="ADS110" s="97"/>
      <c r="ADT110" s="97"/>
      <c r="ADU110" s="97"/>
      <c r="ADV110" s="97"/>
      <c r="ADW110" s="97"/>
      <c r="ADX110" s="97"/>
      <c r="ADY110" s="97"/>
      <c r="ADZ110" s="97"/>
      <c r="AEA110" s="97"/>
      <c r="AEB110" s="97"/>
      <c r="AEC110" s="97"/>
      <c r="AED110" s="97"/>
      <c r="AEE110" s="97"/>
      <c r="AEF110" s="97"/>
      <c r="AEG110" s="97"/>
      <c r="AEH110" s="97"/>
      <c r="AEI110" s="97"/>
      <c r="AEJ110" s="97"/>
      <c r="AEK110" s="97"/>
      <c r="AEL110" s="97"/>
      <c r="AEM110" s="97"/>
      <c r="AEN110" s="97"/>
      <c r="AEO110" s="97"/>
      <c r="AEP110" s="97"/>
      <c r="AEQ110" s="97"/>
      <c r="AER110" s="97"/>
      <c r="AES110" s="97"/>
      <c r="AET110" s="97"/>
      <c r="AEU110" s="97"/>
      <c r="AEV110" s="97"/>
      <c r="AEW110" s="97"/>
      <c r="AEX110" s="97"/>
      <c r="AEY110" s="97"/>
      <c r="AEZ110" s="97"/>
      <c r="AFA110" s="97"/>
      <c r="AFB110" s="97"/>
      <c r="AFC110" s="97"/>
      <c r="AFD110" s="97"/>
      <c r="AFE110" s="97"/>
      <c r="AFF110" s="97"/>
      <c r="AFG110" s="97"/>
      <c r="AFH110" s="97"/>
      <c r="AFI110" s="97"/>
      <c r="AFJ110" s="97"/>
      <c r="AFK110" s="97"/>
      <c r="AFL110" s="97"/>
      <c r="AFM110" s="97"/>
      <c r="AFN110" s="97"/>
      <c r="AFO110" s="97"/>
      <c r="AFP110" s="97"/>
      <c r="AFQ110" s="97"/>
      <c r="AFR110" s="97"/>
      <c r="AFS110" s="97"/>
      <c r="AFT110" s="97"/>
      <c r="AFU110" s="97"/>
      <c r="AFV110" s="97"/>
      <c r="AFW110" s="97"/>
      <c r="AFX110" s="97"/>
      <c r="AFY110" s="97"/>
      <c r="AFZ110" s="97"/>
      <c r="AGA110" s="97"/>
      <c r="AGB110" s="97"/>
      <c r="AGC110" s="97"/>
      <c r="AGD110" s="97"/>
      <c r="AGE110" s="97"/>
      <c r="AGF110" s="97"/>
      <c r="AGG110" s="97"/>
      <c r="AGH110" s="97"/>
      <c r="AGI110" s="97"/>
      <c r="AGJ110" s="97"/>
      <c r="AGK110" s="97"/>
      <c r="AGL110" s="97"/>
      <c r="AGM110" s="97"/>
      <c r="AGN110" s="97"/>
      <c r="AGO110" s="97"/>
      <c r="AGP110" s="97"/>
      <c r="AGQ110" s="97"/>
      <c r="AGR110" s="97"/>
      <c r="AGS110" s="97"/>
      <c r="AGT110" s="97"/>
      <c r="AGU110" s="97"/>
      <c r="AGV110" s="97"/>
      <c r="AGW110" s="97"/>
      <c r="AGX110" s="97"/>
      <c r="AGY110" s="97"/>
      <c r="AGZ110" s="97"/>
      <c r="AHA110" s="97"/>
      <c r="AHB110" s="97"/>
      <c r="AHC110" s="97"/>
      <c r="AHD110" s="97"/>
      <c r="AHE110" s="97"/>
      <c r="AHF110" s="97"/>
      <c r="AHG110" s="97"/>
      <c r="AHH110" s="97"/>
      <c r="AHI110" s="97"/>
      <c r="AHJ110" s="97"/>
      <c r="AHK110" s="97"/>
      <c r="AHL110" s="97"/>
      <c r="AHM110" s="97"/>
      <c r="AHN110" s="97"/>
      <c r="AHO110" s="97"/>
      <c r="AHP110" s="97"/>
      <c r="AHQ110" s="97"/>
      <c r="AHR110" s="97"/>
      <c r="AHS110" s="97"/>
      <c r="AHT110" s="97"/>
      <c r="AHU110" s="97"/>
      <c r="AHV110" s="97"/>
      <c r="AHW110" s="97"/>
      <c r="AHX110" s="97"/>
      <c r="AHY110" s="97"/>
      <c r="AHZ110" s="97"/>
      <c r="AIA110" s="97"/>
      <c r="AIB110" s="97"/>
      <c r="AIC110" s="97"/>
      <c r="AID110" s="97"/>
      <c r="AIE110" s="97"/>
      <c r="AIF110" s="97"/>
      <c r="AIG110" s="97"/>
      <c r="AIH110" s="97"/>
      <c r="AII110" s="97"/>
      <c r="AIJ110" s="97"/>
      <c r="AIK110" s="97"/>
      <c r="AIL110" s="97"/>
      <c r="AIM110" s="97"/>
      <c r="AIN110" s="97"/>
      <c r="AIO110" s="97"/>
      <c r="AIP110" s="97"/>
      <c r="AIQ110" s="97"/>
      <c r="AIR110" s="97"/>
      <c r="AIS110" s="97"/>
      <c r="AIT110" s="97"/>
      <c r="AIU110" s="97"/>
      <c r="AIV110" s="97"/>
      <c r="AIW110" s="97"/>
      <c r="AIX110" s="97"/>
      <c r="AIY110" s="97"/>
      <c r="AIZ110" s="97"/>
      <c r="AJA110" s="97"/>
      <c r="AJB110" s="97"/>
      <c r="AJC110" s="97"/>
      <c r="AJD110" s="97"/>
      <c r="AJE110" s="97"/>
      <c r="AJF110" s="97"/>
      <c r="AJG110" s="97"/>
      <c r="AJH110" s="97"/>
      <c r="AJI110" s="97"/>
      <c r="AJJ110" s="97"/>
      <c r="AJK110" s="97"/>
      <c r="AJL110" s="97"/>
      <c r="AJM110" s="97"/>
      <c r="AJN110" s="97"/>
      <c r="AJO110" s="97"/>
      <c r="AJP110" s="97"/>
      <c r="AJQ110" s="97"/>
      <c r="AJR110" s="97"/>
      <c r="AJS110" s="97"/>
      <c r="AJT110" s="97"/>
      <c r="AJU110" s="97"/>
      <c r="AJV110" s="97"/>
      <c r="AJW110" s="97"/>
      <c r="AJX110" s="97"/>
      <c r="AJY110" s="97"/>
      <c r="AJZ110" s="97"/>
      <c r="AKA110" s="97"/>
      <c r="AKB110" s="97"/>
      <c r="AKC110" s="97"/>
      <c r="AKD110" s="97"/>
      <c r="AKE110" s="97"/>
      <c r="AKF110" s="97"/>
      <c r="AKG110" s="97"/>
      <c r="AKH110" s="97"/>
      <c r="AKI110" s="97"/>
      <c r="AKJ110" s="97"/>
      <c r="AKK110" s="97"/>
      <c r="AKL110" s="97"/>
      <c r="AKM110" s="97"/>
      <c r="AKN110" s="97"/>
      <c r="AKO110" s="97"/>
      <c r="AKP110" s="97"/>
      <c r="AKQ110" s="97"/>
      <c r="AKR110" s="97"/>
      <c r="AKS110" s="97"/>
      <c r="AKT110" s="97"/>
      <c r="AKU110" s="97"/>
      <c r="AKV110" s="97"/>
      <c r="AKW110" s="97"/>
      <c r="AKX110" s="97"/>
      <c r="AKY110" s="97"/>
      <c r="AKZ110" s="97"/>
      <c r="ALA110" s="97"/>
      <c r="ALB110" s="97"/>
      <c r="ALC110" s="97"/>
      <c r="ALD110" s="97"/>
      <c r="ALE110" s="97"/>
      <c r="ALF110" s="97"/>
      <c r="ALG110" s="97"/>
      <c r="ALH110" s="97"/>
      <c r="ALI110" s="97"/>
      <c r="ALJ110" s="97"/>
      <c r="ALK110" s="97"/>
      <c r="ALL110" s="97"/>
      <c r="ALM110" s="97"/>
      <c r="ALN110" s="97"/>
      <c r="ALO110" s="97"/>
      <c r="ALP110" s="97"/>
      <c r="ALQ110" s="97"/>
      <c r="ALR110" s="97"/>
      <c r="ALS110" s="97"/>
      <c r="ALT110" s="97"/>
      <c r="ALU110" s="97"/>
      <c r="ALV110" s="97"/>
      <c r="ALW110" s="97"/>
      <c r="ALX110" s="97"/>
      <c r="ALY110" s="97"/>
      <c r="ALZ110" s="97"/>
      <c r="AMA110" s="97"/>
      <c r="AMB110" s="97"/>
      <c r="AMC110" s="97"/>
      <c r="AMD110" s="97"/>
      <c r="AME110" s="97"/>
      <c r="AMF110" s="97"/>
      <c r="AMG110" s="97"/>
      <c r="AMH110" s="97"/>
      <c r="AMI110" s="97"/>
      <c r="AMJ110" s="97"/>
      <c r="AMK110" s="97"/>
      <c r="AML110" s="97"/>
      <c r="AMM110" s="97"/>
      <c r="AMN110" s="97"/>
    </row>
    <row r="111" spans="1:1028" s="109" customFormat="1" ht="25.5">
      <c r="A111" s="140">
        <v>108</v>
      </c>
      <c r="B111" s="141">
        <v>122</v>
      </c>
      <c r="C111" s="142" t="s">
        <v>13</v>
      </c>
      <c r="D111" s="154" t="s">
        <v>1434</v>
      </c>
      <c r="E111" s="93"/>
      <c r="F111" s="93"/>
      <c r="G111" s="93"/>
      <c r="H111" s="93"/>
      <c r="I111" s="93"/>
      <c r="J111" s="107" t="s">
        <v>1434</v>
      </c>
      <c r="K111" s="144"/>
      <c r="L111" s="144"/>
      <c r="M111" s="144"/>
      <c r="N111" s="144" t="s">
        <v>1302</v>
      </c>
      <c r="O111" s="144" t="s">
        <v>1435</v>
      </c>
      <c r="P111" s="145"/>
      <c r="Q111" s="145">
        <v>1</v>
      </c>
      <c r="R111" s="146"/>
      <c r="S111" s="147" t="s">
        <v>1304</v>
      </c>
      <c r="T111" s="147" t="s">
        <v>1305</v>
      </c>
      <c r="U111" s="147" t="s">
        <v>1306</v>
      </c>
      <c r="V111" s="147" t="s">
        <v>1307</v>
      </c>
      <c r="W111" s="108"/>
      <c r="X111" s="108"/>
      <c r="Y111" s="108"/>
      <c r="Z111" s="108"/>
      <c r="AA111" s="108"/>
    </row>
    <row r="112" spans="1:1028" ht="25.5">
      <c r="A112" s="36">
        <v>109</v>
      </c>
      <c r="B112" s="37">
        <v>123</v>
      </c>
      <c r="C112" s="38" t="s">
        <v>13</v>
      </c>
      <c r="D112" s="153" t="s">
        <v>1436</v>
      </c>
      <c r="E112" s="45"/>
      <c r="F112" s="45"/>
      <c r="G112" s="45"/>
      <c r="H112" s="45"/>
      <c r="I112" s="45"/>
      <c r="J112" s="47"/>
      <c r="K112" s="41">
        <v>0.5</v>
      </c>
      <c r="L112" s="41">
        <v>1</v>
      </c>
      <c r="M112" s="41">
        <v>1</v>
      </c>
      <c r="N112" s="41" t="s">
        <v>1302</v>
      </c>
      <c r="O112" s="41" t="s">
        <v>1437</v>
      </c>
      <c r="P112" s="43"/>
      <c r="Q112" s="43"/>
      <c r="R112" s="127"/>
      <c r="S112" s="44" t="s">
        <v>1304</v>
      </c>
      <c r="T112" s="44" t="s">
        <v>1305</v>
      </c>
      <c r="U112" s="44" t="s">
        <v>1306</v>
      </c>
      <c r="V112" s="44" t="s">
        <v>1307</v>
      </c>
    </row>
    <row r="113" spans="1:1028" ht="38.25">
      <c r="A113" s="36">
        <v>110</v>
      </c>
      <c r="B113" s="37">
        <v>124</v>
      </c>
      <c r="C113" s="38" t="s">
        <v>766</v>
      </c>
      <c r="D113" s="152" t="s">
        <v>1438</v>
      </c>
      <c r="E113" s="45"/>
      <c r="F113" s="45"/>
      <c r="G113" s="45"/>
      <c r="H113" s="45"/>
      <c r="I113" s="45"/>
      <c r="J113" s="39"/>
      <c r="K113" s="41"/>
      <c r="L113" s="41"/>
      <c r="M113" s="41"/>
      <c r="N113" s="41" t="s">
        <v>1357</v>
      </c>
      <c r="O113" s="41" t="s">
        <v>1391</v>
      </c>
      <c r="P113" s="43">
        <v>0.05</v>
      </c>
      <c r="Q113" s="43" t="s">
        <v>1535</v>
      </c>
      <c r="R113" s="127"/>
      <c r="S113" s="44" t="s">
        <v>1379</v>
      </c>
      <c r="T113" s="44" t="s">
        <v>1380</v>
      </c>
      <c r="U113" s="44" t="s">
        <v>1381</v>
      </c>
      <c r="V113" s="44" t="s">
        <v>1382</v>
      </c>
    </row>
    <row r="114" spans="1:1028" ht="38.25">
      <c r="A114" s="36">
        <v>111</v>
      </c>
      <c r="B114" s="37">
        <v>125</v>
      </c>
      <c r="C114" s="38" t="s">
        <v>766</v>
      </c>
      <c r="D114" s="152" t="s">
        <v>1439</v>
      </c>
      <c r="E114" s="45"/>
      <c r="F114" s="45"/>
      <c r="G114" s="45"/>
      <c r="H114" s="45"/>
      <c r="I114" s="45"/>
      <c r="J114" s="39"/>
      <c r="K114" s="41"/>
      <c r="L114" s="41"/>
      <c r="M114" s="41"/>
      <c r="N114" s="41" t="s">
        <v>1357</v>
      </c>
      <c r="O114" s="41" t="s">
        <v>1391</v>
      </c>
      <c r="P114" s="43">
        <v>0</v>
      </c>
      <c r="Q114" s="43" t="s">
        <v>1535</v>
      </c>
      <c r="R114" s="127"/>
      <c r="S114" s="44" t="s">
        <v>1379</v>
      </c>
      <c r="T114" s="44" t="s">
        <v>1380</v>
      </c>
      <c r="U114" s="44" t="s">
        <v>1381</v>
      </c>
      <c r="V114" s="44" t="s">
        <v>1382</v>
      </c>
    </row>
    <row r="115" spans="1:1028" s="96" customFormat="1" ht="25.5">
      <c r="A115" s="140">
        <v>112</v>
      </c>
      <c r="B115" s="141">
        <v>126</v>
      </c>
      <c r="C115" s="142" t="s">
        <v>766</v>
      </c>
      <c r="D115" s="167" t="s">
        <v>1440</v>
      </c>
      <c r="E115" s="93"/>
      <c r="F115" s="93"/>
      <c r="G115" s="93"/>
      <c r="H115" s="93"/>
      <c r="I115" s="93"/>
      <c r="J115" s="124" t="s">
        <v>1440</v>
      </c>
      <c r="K115" s="144"/>
      <c r="L115" s="144"/>
      <c r="M115" s="144"/>
      <c r="N115" s="144" t="s">
        <v>1357</v>
      </c>
      <c r="O115" s="144" t="s">
        <v>1358</v>
      </c>
      <c r="P115" s="145"/>
      <c r="Q115" s="145"/>
      <c r="R115" s="146"/>
      <c r="S115" s="147" t="s">
        <v>1379</v>
      </c>
      <c r="T115" s="147" t="s">
        <v>1380</v>
      </c>
      <c r="U115" s="147" t="s">
        <v>1381</v>
      </c>
      <c r="V115" s="147" t="s">
        <v>1382</v>
      </c>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7"/>
      <c r="DJ115" s="97"/>
      <c r="DK115" s="97"/>
      <c r="DL115" s="97"/>
      <c r="DM115" s="97"/>
      <c r="DN115" s="97"/>
      <c r="DO115" s="97"/>
      <c r="DP115" s="97"/>
      <c r="DQ115" s="97"/>
      <c r="DR115" s="97"/>
      <c r="DS115" s="97"/>
      <c r="DT115" s="97"/>
      <c r="DU115" s="97"/>
      <c r="DV115" s="97"/>
      <c r="DW115" s="97"/>
      <c r="DX115" s="97"/>
      <c r="DY115" s="97"/>
      <c r="DZ115" s="97"/>
      <c r="EA115" s="97"/>
      <c r="EB115" s="97"/>
      <c r="EC115" s="97"/>
      <c r="ED115" s="97"/>
      <c r="EE115" s="97"/>
      <c r="EF115" s="97"/>
      <c r="EG115" s="97"/>
      <c r="EH115" s="97"/>
      <c r="EI115" s="97"/>
      <c r="EJ115" s="97"/>
      <c r="EK115" s="97"/>
      <c r="EL115" s="97"/>
      <c r="EM115" s="97"/>
      <c r="EN115" s="97"/>
      <c r="EO115" s="97"/>
      <c r="EP115" s="97"/>
      <c r="EQ115" s="97"/>
      <c r="ER115" s="97"/>
      <c r="ES115" s="97"/>
      <c r="ET115" s="97"/>
      <c r="EU115" s="97"/>
      <c r="EV115" s="97"/>
      <c r="EW115" s="97"/>
      <c r="EX115" s="97"/>
      <c r="EY115" s="97"/>
      <c r="EZ115" s="97"/>
      <c r="FA115" s="97"/>
      <c r="FB115" s="97"/>
      <c r="FC115" s="97"/>
      <c r="FD115" s="97"/>
      <c r="FE115" s="97"/>
      <c r="FF115" s="97"/>
      <c r="FG115" s="97"/>
      <c r="FH115" s="97"/>
      <c r="FI115" s="97"/>
      <c r="FJ115" s="97"/>
      <c r="FK115" s="97"/>
      <c r="FL115" s="97"/>
      <c r="FM115" s="97"/>
      <c r="FN115" s="97"/>
      <c r="FO115" s="97"/>
      <c r="FP115" s="97"/>
      <c r="FQ115" s="97"/>
      <c r="FR115" s="97"/>
      <c r="FS115" s="97"/>
      <c r="FT115" s="97"/>
      <c r="FU115" s="97"/>
      <c r="FV115" s="97"/>
      <c r="FW115" s="97"/>
      <c r="FX115" s="97"/>
      <c r="FY115" s="97"/>
      <c r="FZ115" s="97"/>
      <c r="GA115" s="97"/>
      <c r="GB115" s="97"/>
      <c r="GC115" s="97"/>
      <c r="GD115" s="97"/>
      <c r="GE115" s="97"/>
      <c r="GF115" s="97"/>
      <c r="GG115" s="97"/>
      <c r="GH115" s="97"/>
      <c r="GI115" s="97"/>
      <c r="GJ115" s="97"/>
      <c r="GK115" s="97"/>
      <c r="GL115" s="97"/>
      <c r="GM115" s="97"/>
      <c r="GN115" s="97"/>
      <c r="GO115" s="97"/>
      <c r="GP115" s="97"/>
      <c r="GQ115" s="97"/>
      <c r="GR115" s="97"/>
      <c r="GS115" s="97"/>
      <c r="GT115" s="97"/>
      <c r="GU115" s="97"/>
      <c r="GV115" s="97"/>
      <c r="GW115" s="97"/>
      <c r="GX115" s="97"/>
      <c r="GY115" s="97"/>
      <c r="GZ115" s="97"/>
      <c r="HA115" s="97"/>
      <c r="HB115" s="97"/>
      <c r="HC115" s="97"/>
      <c r="HD115" s="97"/>
      <c r="HE115" s="97"/>
      <c r="HF115" s="97"/>
      <c r="HG115" s="97"/>
      <c r="HH115" s="97"/>
      <c r="HI115" s="97"/>
      <c r="HJ115" s="97"/>
      <c r="HK115" s="97"/>
      <c r="HL115" s="97"/>
      <c r="HM115" s="97"/>
      <c r="HN115" s="97"/>
      <c r="HO115" s="97"/>
      <c r="HP115" s="97"/>
      <c r="HQ115" s="97"/>
      <c r="HR115" s="97"/>
      <c r="HS115" s="97"/>
      <c r="HT115" s="97"/>
      <c r="HU115" s="97"/>
      <c r="HV115" s="97"/>
      <c r="HW115" s="97"/>
      <c r="HX115" s="97"/>
      <c r="HY115" s="97"/>
      <c r="HZ115" s="97"/>
      <c r="IA115" s="97"/>
      <c r="IB115" s="97"/>
      <c r="IC115" s="97"/>
      <c r="ID115" s="97"/>
      <c r="IE115" s="97"/>
      <c r="IF115" s="97"/>
      <c r="IG115" s="97"/>
      <c r="IH115" s="97"/>
      <c r="II115" s="97"/>
      <c r="IJ115" s="97"/>
      <c r="IK115" s="97"/>
      <c r="IL115" s="97"/>
      <c r="IM115" s="97"/>
      <c r="IN115" s="97"/>
      <c r="IO115" s="97"/>
      <c r="IP115" s="97"/>
      <c r="IQ115" s="97"/>
      <c r="IR115" s="97"/>
      <c r="IS115" s="97"/>
      <c r="IT115" s="97"/>
      <c r="IU115" s="97"/>
      <c r="IV115" s="97"/>
      <c r="IW115" s="97"/>
      <c r="IX115" s="97"/>
      <c r="IY115" s="97"/>
      <c r="IZ115" s="97"/>
      <c r="JA115" s="97"/>
      <c r="JB115" s="97"/>
      <c r="JC115" s="97"/>
      <c r="JD115" s="97"/>
      <c r="JE115" s="97"/>
      <c r="JF115" s="97"/>
      <c r="JG115" s="97"/>
      <c r="JH115" s="97"/>
      <c r="JI115" s="97"/>
      <c r="JJ115" s="97"/>
      <c r="JK115" s="97"/>
      <c r="JL115" s="97"/>
      <c r="JM115" s="97"/>
      <c r="JN115" s="97"/>
      <c r="JO115" s="97"/>
      <c r="JP115" s="97"/>
      <c r="JQ115" s="97"/>
      <c r="JR115" s="97"/>
      <c r="JS115" s="97"/>
      <c r="JT115" s="97"/>
      <c r="JU115" s="97"/>
      <c r="JV115" s="97"/>
      <c r="JW115" s="97"/>
      <c r="JX115" s="97"/>
      <c r="JY115" s="97"/>
      <c r="JZ115" s="97"/>
      <c r="KA115" s="97"/>
      <c r="KB115" s="97"/>
      <c r="KC115" s="97"/>
      <c r="KD115" s="97"/>
      <c r="KE115" s="97"/>
      <c r="KF115" s="97"/>
      <c r="KG115" s="97"/>
      <c r="KH115" s="97"/>
      <c r="KI115" s="97"/>
      <c r="KJ115" s="97"/>
      <c r="KK115" s="97"/>
      <c r="KL115" s="97"/>
      <c r="KM115" s="97"/>
      <c r="KN115" s="97"/>
      <c r="KO115" s="97"/>
      <c r="KP115" s="97"/>
      <c r="KQ115" s="97"/>
      <c r="KR115" s="97"/>
      <c r="KS115" s="97"/>
      <c r="KT115" s="97"/>
      <c r="KU115" s="97"/>
      <c r="KV115" s="97"/>
      <c r="KW115" s="97"/>
      <c r="KX115" s="97"/>
      <c r="KY115" s="97"/>
      <c r="KZ115" s="97"/>
      <c r="LA115" s="97"/>
      <c r="LB115" s="97"/>
      <c r="LC115" s="97"/>
      <c r="LD115" s="97"/>
      <c r="LE115" s="97"/>
      <c r="LF115" s="97"/>
      <c r="LG115" s="97"/>
      <c r="LH115" s="97"/>
      <c r="LI115" s="97"/>
      <c r="LJ115" s="97"/>
      <c r="LK115" s="97"/>
      <c r="LL115" s="97"/>
      <c r="LM115" s="97"/>
      <c r="LN115" s="97"/>
      <c r="LO115" s="97"/>
      <c r="LP115" s="97"/>
      <c r="LQ115" s="97"/>
      <c r="LR115" s="97"/>
      <c r="LS115" s="97"/>
      <c r="LT115" s="97"/>
      <c r="LU115" s="97"/>
      <c r="LV115" s="97"/>
      <c r="LW115" s="97"/>
      <c r="LX115" s="97"/>
      <c r="LY115" s="97"/>
      <c r="LZ115" s="97"/>
      <c r="MA115" s="97"/>
      <c r="MB115" s="97"/>
      <c r="MC115" s="97"/>
      <c r="MD115" s="97"/>
      <c r="ME115" s="97"/>
      <c r="MF115" s="97"/>
      <c r="MG115" s="97"/>
      <c r="MH115" s="97"/>
      <c r="MI115" s="97"/>
      <c r="MJ115" s="97"/>
      <c r="MK115" s="97"/>
      <c r="ML115" s="97"/>
      <c r="MM115" s="97"/>
      <c r="MN115" s="97"/>
      <c r="MO115" s="97"/>
      <c r="MP115" s="97"/>
      <c r="MQ115" s="97"/>
      <c r="MR115" s="97"/>
      <c r="MS115" s="97"/>
      <c r="MT115" s="97"/>
      <c r="MU115" s="97"/>
      <c r="MV115" s="97"/>
      <c r="MW115" s="97"/>
      <c r="MX115" s="97"/>
      <c r="MY115" s="97"/>
      <c r="MZ115" s="97"/>
      <c r="NA115" s="97"/>
      <c r="NB115" s="97"/>
      <c r="NC115" s="97"/>
      <c r="ND115" s="97"/>
      <c r="NE115" s="97"/>
      <c r="NF115" s="97"/>
      <c r="NG115" s="97"/>
      <c r="NH115" s="97"/>
      <c r="NI115" s="97"/>
      <c r="NJ115" s="97"/>
      <c r="NK115" s="97"/>
      <c r="NL115" s="97"/>
      <c r="NM115" s="97"/>
      <c r="NN115" s="97"/>
      <c r="NO115" s="97"/>
      <c r="NP115" s="97"/>
      <c r="NQ115" s="97"/>
      <c r="NR115" s="97"/>
      <c r="NS115" s="97"/>
      <c r="NT115" s="97"/>
      <c r="NU115" s="97"/>
      <c r="NV115" s="97"/>
      <c r="NW115" s="97"/>
      <c r="NX115" s="97"/>
      <c r="NY115" s="97"/>
      <c r="NZ115" s="97"/>
      <c r="OA115" s="97"/>
      <c r="OB115" s="97"/>
      <c r="OC115" s="97"/>
      <c r="OD115" s="97"/>
      <c r="OE115" s="97"/>
      <c r="OF115" s="97"/>
      <c r="OG115" s="97"/>
      <c r="OH115" s="97"/>
      <c r="OI115" s="97"/>
      <c r="OJ115" s="97"/>
      <c r="OK115" s="97"/>
      <c r="OL115" s="97"/>
      <c r="OM115" s="97"/>
      <c r="ON115" s="97"/>
      <c r="OO115" s="97"/>
      <c r="OP115" s="97"/>
      <c r="OQ115" s="97"/>
      <c r="OR115" s="97"/>
      <c r="OS115" s="97"/>
      <c r="OT115" s="97"/>
      <c r="OU115" s="97"/>
      <c r="OV115" s="97"/>
      <c r="OW115" s="97"/>
      <c r="OX115" s="97"/>
      <c r="OY115" s="97"/>
      <c r="OZ115" s="97"/>
      <c r="PA115" s="97"/>
      <c r="PB115" s="97"/>
      <c r="PC115" s="97"/>
      <c r="PD115" s="97"/>
      <c r="PE115" s="97"/>
      <c r="PF115" s="97"/>
      <c r="PG115" s="97"/>
      <c r="PH115" s="97"/>
      <c r="PI115" s="97"/>
      <c r="PJ115" s="97"/>
      <c r="PK115" s="97"/>
      <c r="PL115" s="97"/>
      <c r="PM115" s="97"/>
      <c r="PN115" s="97"/>
      <c r="PO115" s="97"/>
      <c r="PP115" s="97"/>
      <c r="PQ115" s="97"/>
      <c r="PR115" s="97"/>
      <c r="PS115" s="97"/>
      <c r="PT115" s="97"/>
      <c r="PU115" s="97"/>
      <c r="PV115" s="97"/>
      <c r="PW115" s="97"/>
      <c r="PX115" s="97"/>
      <c r="PY115" s="97"/>
      <c r="PZ115" s="97"/>
      <c r="QA115" s="97"/>
      <c r="QB115" s="97"/>
      <c r="QC115" s="97"/>
      <c r="QD115" s="97"/>
      <c r="QE115" s="97"/>
      <c r="QF115" s="97"/>
      <c r="QG115" s="97"/>
      <c r="QH115" s="97"/>
      <c r="QI115" s="97"/>
      <c r="QJ115" s="97"/>
      <c r="QK115" s="97"/>
      <c r="QL115" s="97"/>
      <c r="QM115" s="97"/>
      <c r="QN115" s="97"/>
      <c r="QO115" s="97"/>
      <c r="QP115" s="97"/>
      <c r="QQ115" s="97"/>
      <c r="QR115" s="97"/>
      <c r="QS115" s="97"/>
      <c r="QT115" s="97"/>
      <c r="QU115" s="97"/>
      <c r="QV115" s="97"/>
      <c r="QW115" s="97"/>
      <c r="QX115" s="97"/>
      <c r="QY115" s="97"/>
      <c r="QZ115" s="97"/>
      <c r="RA115" s="97"/>
      <c r="RB115" s="97"/>
      <c r="RC115" s="97"/>
      <c r="RD115" s="97"/>
      <c r="RE115" s="97"/>
      <c r="RF115" s="97"/>
      <c r="RG115" s="97"/>
      <c r="RH115" s="97"/>
      <c r="RI115" s="97"/>
      <c r="RJ115" s="97"/>
      <c r="RK115" s="97"/>
      <c r="RL115" s="97"/>
      <c r="RM115" s="97"/>
      <c r="RN115" s="97"/>
      <c r="RO115" s="97"/>
      <c r="RP115" s="97"/>
      <c r="RQ115" s="97"/>
      <c r="RR115" s="97"/>
      <c r="RS115" s="97"/>
      <c r="RT115" s="97"/>
      <c r="RU115" s="97"/>
      <c r="RV115" s="97"/>
      <c r="RW115" s="97"/>
      <c r="RX115" s="97"/>
      <c r="RY115" s="97"/>
      <c r="RZ115" s="97"/>
      <c r="SA115" s="97"/>
      <c r="SB115" s="97"/>
      <c r="SC115" s="97"/>
      <c r="SD115" s="97"/>
      <c r="SE115" s="97"/>
      <c r="SF115" s="97"/>
      <c r="SG115" s="97"/>
      <c r="SH115" s="97"/>
      <c r="SI115" s="97"/>
      <c r="SJ115" s="97"/>
      <c r="SK115" s="97"/>
      <c r="SL115" s="97"/>
      <c r="SM115" s="97"/>
      <c r="SN115" s="97"/>
      <c r="SO115" s="97"/>
      <c r="SP115" s="97"/>
      <c r="SQ115" s="97"/>
      <c r="SR115" s="97"/>
      <c r="SS115" s="97"/>
      <c r="ST115" s="97"/>
      <c r="SU115" s="97"/>
      <c r="SV115" s="97"/>
      <c r="SW115" s="97"/>
      <c r="SX115" s="97"/>
      <c r="SY115" s="97"/>
      <c r="SZ115" s="97"/>
      <c r="TA115" s="97"/>
      <c r="TB115" s="97"/>
      <c r="TC115" s="97"/>
      <c r="TD115" s="97"/>
      <c r="TE115" s="97"/>
      <c r="TF115" s="97"/>
      <c r="TG115" s="97"/>
      <c r="TH115" s="97"/>
      <c r="TI115" s="97"/>
      <c r="TJ115" s="97"/>
      <c r="TK115" s="97"/>
      <c r="TL115" s="97"/>
      <c r="TM115" s="97"/>
      <c r="TN115" s="97"/>
      <c r="TO115" s="97"/>
      <c r="TP115" s="97"/>
      <c r="TQ115" s="97"/>
      <c r="TR115" s="97"/>
      <c r="TS115" s="97"/>
      <c r="TT115" s="97"/>
      <c r="TU115" s="97"/>
      <c r="TV115" s="97"/>
      <c r="TW115" s="97"/>
      <c r="TX115" s="97"/>
      <c r="TY115" s="97"/>
      <c r="TZ115" s="97"/>
      <c r="UA115" s="97"/>
      <c r="UB115" s="97"/>
      <c r="UC115" s="97"/>
      <c r="UD115" s="97"/>
      <c r="UE115" s="97"/>
      <c r="UF115" s="97"/>
      <c r="UG115" s="97"/>
      <c r="UH115" s="97"/>
      <c r="UI115" s="97"/>
      <c r="UJ115" s="97"/>
      <c r="UK115" s="97"/>
      <c r="UL115" s="97"/>
      <c r="UM115" s="97"/>
      <c r="UN115" s="97"/>
      <c r="UO115" s="97"/>
      <c r="UP115" s="97"/>
      <c r="UQ115" s="97"/>
      <c r="UR115" s="97"/>
      <c r="US115" s="97"/>
      <c r="UT115" s="97"/>
      <c r="UU115" s="97"/>
      <c r="UV115" s="97"/>
      <c r="UW115" s="97"/>
      <c r="UX115" s="97"/>
      <c r="UY115" s="97"/>
      <c r="UZ115" s="97"/>
      <c r="VA115" s="97"/>
      <c r="VB115" s="97"/>
      <c r="VC115" s="97"/>
      <c r="VD115" s="97"/>
      <c r="VE115" s="97"/>
      <c r="VF115" s="97"/>
      <c r="VG115" s="97"/>
      <c r="VH115" s="97"/>
      <c r="VI115" s="97"/>
      <c r="VJ115" s="97"/>
      <c r="VK115" s="97"/>
      <c r="VL115" s="97"/>
      <c r="VM115" s="97"/>
      <c r="VN115" s="97"/>
      <c r="VO115" s="97"/>
      <c r="VP115" s="97"/>
      <c r="VQ115" s="97"/>
      <c r="VR115" s="97"/>
      <c r="VS115" s="97"/>
      <c r="VT115" s="97"/>
      <c r="VU115" s="97"/>
      <c r="VV115" s="97"/>
      <c r="VW115" s="97"/>
      <c r="VX115" s="97"/>
      <c r="VY115" s="97"/>
      <c r="VZ115" s="97"/>
      <c r="WA115" s="97"/>
      <c r="WB115" s="97"/>
      <c r="WC115" s="97"/>
      <c r="WD115" s="97"/>
      <c r="WE115" s="97"/>
      <c r="WF115" s="97"/>
      <c r="WG115" s="97"/>
      <c r="WH115" s="97"/>
      <c r="WI115" s="97"/>
      <c r="WJ115" s="97"/>
      <c r="WK115" s="97"/>
      <c r="WL115" s="97"/>
      <c r="WM115" s="97"/>
      <c r="WN115" s="97"/>
      <c r="WO115" s="97"/>
      <c r="WP115" s="97"/>
      <c r="WQ115" s="97"/>
      <c r="WR115" s="97"/>
      <c r="WS115" s="97"/>
      <c r="WT115" s="97"/>
      <c r="WU115" s="97"/>
      <c r="WV115" s="97"/>
      <c r="WW115" s="97"/>
      <c r="WX115" s="97"/>
      <c r="WY115" s="97"/>
      <c r="WZ115" s="97"/>
      <c r="XA115" s="97"/>
      <c r="XB115" s="97"/>
      <c r="XC115" s="97"/>
      <c r="XD115" s="97"/>
      <c r="XE115" s="97"/>
      <c r="XF115" s="97"/>
      <c r="XG115" s="97"/>
      <c r="XH115" s="97"/>
      <c r="XI115" s="97"/>
      <c r="XJ115" s="97"/>
      <c r="XK115" s="97"/>
      <c r="XL115" s="97"/>
      <c r="XM115" s="97"/>
      <c r="XN115" s="97"/>
      <c r="XO115" s="97"/>
      <c r="XP115" s="97"/>
      <c r="XQ115" s="97"/>
      <c r="XR115" s="97"/>
      <c r="XS115" s="97"/>
      <c r="XT115" s="97"/>
      <c r="XU115" s="97"/>
      <c r="XV115" s="97"/>
      <c r="XW115" s="97"/>
      <c r="XX115" s="97"/>
      <c r="XY115" s="97"/>
      <c r="XZ115" s="97"/>
      <c r="YA115" s="97"/>
      <c r="YB115" s="97"/>
      <c r="YC115" s="97"/>
      <c r="YD115" s="97"/>
      <c r="YE115" s="97"/>
      <c r="YF115" s="97"/>
      <c r="YG115" s="97"/>
      <c r="YH115" s="97"/>
      <c r="YI115" s="97"/>
      <c r="YJ115" s="97"/>
      <c r="YK115" s="97"/>
      <c r="YL115" s="97"/>
      <c r="YM115" s="97"/>
      <c r="YN115" s="97"/>
      <c r="YO115" s="97"/>
      <c r="YP115" s="97"/>
      <c r="YQ115" s="97"/>
      <c r="YR115" s="97"/>
      <c r="YS115" s="97"/>
      <c r="YT115" s="97"/>
      <c r="YU115" s="97"/>
      <c r="YV115" s="97"/>
      <c r="YW115" s="97"/>
      <c r="YX115" s="97"/>
      <c r="YY115" s="97"/>
      <c r="YZ115" s="97"/>
      <c r="ZA115" s="97"/>
      <c r="ZB115" s="97"/>
      <c r="ZC115" s="97"/>
      <c r="ZD115" s="97"/>
      <c r="ZE115" s="97"/>
      <c r="ZF115" s="97"/>
      <c r="ZG115" s="97"/>
      <c r="ZH115" s="97"/>
      <c r="ZI115" s="97"/>
      <c r="ZJ115" s="97"/>
      <c r="ZK115" s="97"/>
      <c r="ZL115" s="97"/>
      <c r="ZM115" s="97"/>
      <c r="ZN115" s="97"/>
      <c r="ZO115" s="97"/>
      <c r="ZP115" s="97"/>
      <c r="ZQ115" s="97"/>
      <c r="ZR115" s="97"/>
      <c r="ZS115" s="97"/>
      <c r="ZT115" s="97"/>
      <c r="ZU115" s="97"/>
      <c r="ZV115" s="97"/>
      <c r="ZW115" s="97"/>
      <c r="ZX115" s="97"/>
      <c r="ZY115" s="97"/>
      <c r="ZZ115" s="97"/>
      <c r="AAA115" s="97"/>
      <c r="AAB115" s="97"/>
      <c r="AAC115" s="97"/>
      <c r="AAD115" s="97"/>
      <c r="AAE115" s="97"/>
      <c r="AAF115" s="97"/>
      <c r="AAG115" s="97"/>
      <c r="AAH115" s="97"/>
      <c r="AAI115" s="97"/>
      <c r="AAJ115" s="97"/>
      <c r="AAK115" s="97"/>
      <c r="AAL115" s="97"/>
      <c r="AAM115" s="97"/>
      <c r="AAN115" s="97"/>
      <c r="AAO115" s="97"/>
      <c r="AAP115" s="97"/>
      <c r="AAQ115" s="97"/>
      <c r="AAR115" s="97"/>
      <c r="AAS115" s="97"/>
      <c r="AAT115" s="97"/>
      <c r="AAU115" s="97"/>
      <c r="AAV115" s="97"/>
      <c r="AAW115" s="97"/>
      <c r="AAX115" s="97"/>
      <c r="AAY115" s="97"/>
      <c r="AAZ115" s="97"/>
      <c r="ABA115" s="97"/>
      <c r="ABB115" s="97"/>
      <c r="ABC115" s="97"/>
      <c r="ABD115" s="97"/>
      <c r="ABE115" s="97"/>
      <c r="ABF115" s="97"/>
      <c r="ABG115" s="97"/>
      <c r="ABH115" s="97"/>
      <c r="ABI115" s="97"/>
      <c r="ABJ115" s="97"/>
      <c r="ABK115" s="97"/>
      <c r="ABL115" s="97"/>
      <c r="ABM115" s="97"/>
      <c r="ABN115" s="97"/>
      <c r="ABO115" s="97"/>
      <c r="ABP115" s="97"/>
      <c r="ABQ115" s="97"/>
      <c r="ABR115" s="97"/>
      <c r="ABS115" s="97"/>
      <c r="ABT115" s="97"/>
      <c r="ABU115" s="97"/>
      <c r="ABV115" s="97"/>
      <c r="ABW115" s="97"/>
      <c r="ABX115" s="97"/>
      <c r="ABY115" s="97"/>
      <c r="ABZ115" s="97"/>
      <c r="ACA115" s="97"/>
      <c r="ACB115" s="97"/>
      <c r="ACC115" s="97"/>
      <c r="ACD115" s="97"/>
      <c r="ACE115" s="97"/>
      <c r="ACF115" s="97"/>
      <c r="ACG115" s="97"/>
      <c r="ACH115" s="97"/>
      <c r="ACI115" s="97"/>
      <c r="ACJ115" s="97"/>
      <c r="ACK115" s="97"/>
      <c r="ACL115" s="97"/>
      <c r="ACM115" s="97"/>
      <c r="ACN115" s="97"/>
      <c r="ACO115" s="97"/>
      <c r="ACP115" s="97"/>
      <c r="ACQ115" s="97"/>
      <c r="ACR115" s="97"/>
      <c r="ACS115" s="97"/>
      <c r="ACT115" s="97"/>
      <c r="ACU115" s="97"/>
      <c r="ACV115" s="97"/>
      <c r="ACW115" s="97"/>
      <c r="ACX115" s="97"/>
      <c r="ACY115" s="97"/>
      <c r="ACZ115" s="97"/>
      <c r="ADA115" s="97"/>
      <c r="ADB115" s="97"/>
      <c r="ADC115" s="97"/>
      <c r="ADD115" s="97"/>
      <c r="ADE115" s="97"/>
      <c r="ADF115" s="97"/>
      <c r="ADG115" s="97"/>
      <c r="ADH115" s="97"/>
      <c r="ADI115" s="97"/>
      <c r="ADJ115" s="97"/>
      <c r="ADK115" s="97"/>
      <c r="ADL115" s="97"/>
      <c r="ADM115" s="97"/>
      <c r="ADN115" s="97"/>
      <c r="ADO115" s="97"/>
      <c r="ADP115" s="97"/>
      <c r="ADQ115" s="97"/>
      <c r="ADR115" s="97"/>
      <c r="ADS115" s="97"/>
      <c r="ADT115" s="97"/>
      <c r="ADU115" s="97"/>
      <c r="ADV115" s="97"/>
      <c r="ADW115" s="97"/>
      <c r="ADX115" s="97"/>
      <c r="ADY115" s="97"/>
      <c r="ADZ115" s="97"/>
      <c r="AEA115" s="97"/>
      <c r="AEB115" s="97"/>
      <c r="AEC115" s="97"/>
      <c r="AED115" s="97"/>
      <c r="AEE115" s="97"/>
      <c r="AEF115" s="97"/>
      <c r="AEG115" s="97"/>
      <c r="AEH115" s="97"/>
      <c r="AEI115" s="97"/>
      <c r="AEJ115" s="97"/>
      <c r="AEK115" s="97"/>
      <c r="AEL115" s="97"/>
      <c r="AEM115" s="97"/>
      <c r="AEN115" s="97"/>
      <c r="AEO115" s="97"/>
      <c r="AEP115" s="97"/>
      <c r="AEQ115" s="97"/>
      <c r="AER115" s="97"/>
      <c r="AES115" s="97"/>
      <c r="AET115" s="97"/>
      <c r="AEU115" s="97"/>
      <c r="AEV115" s="97"/>
      <c r="AEW115" s="97"/>
      <c r="AEX115" s="97"/>
      <c r="AEY115" s="97"/>
      <c r="AEZ115" s="97"/>
      <c r="AFA115" s="97"/>
      <c r="AFB115" s="97"/>
      <c r="AFC115" s="97"/>
      <c r="AFD115" s="97"/>
      <c r="AFE115" s="97"/>
      <c r="AFF115" s="97"/>
      <c r="AFG115" s="97"/>
      <c r="AFH115" s="97"/>
      <c r="AFI115" s="97"/>
      <c r="AFJ115" s="97"/>
      <c r="AFK115" s="97"/>
      <c r="AFL115" s="97"/>
      <c r="AFM115" s="97"/>
      <c r="AFN115" s="97"/>
      <c r="AFO115" s="97"/>
      <c r="AFP115" s="97"/>
      <c r="AFQ115" s="97"/>
      <c r="AFR115" s="97"/>
      <c r="AFS115" s="97"/>
      <c r="AFT115" s="97"/>
      <c r="AFU115" s="97"/>
      <c r="AFV115" s="97"/>
      <c r="AFW115" s="97"/>
      <c r="AFX115" s="97"/>
      <c r="AFY115" s="97"/>
      <c r="AFZ115" s="97"/>
      <c r="AGA115" s="97"/>
      <c r="AGB115" s="97"/>
      <c r="AGC115" s="97"/>
      <c r="AGD115" s="97"/>
      <c r="AGE115" s="97"/>
      <c r="AGF115" s="97"/>
      <c r="AGG115" s="97"/>
      <c r="AGH115" s="97"/>
      <c r="AGI115" s="97"/>
      <c r="AGJ115" s="97"/>
      <c r="AGK115" s="97"/>
      <c r="AGL115" s="97"/>
      <c r="AGM115" s="97"/>
      <c r="AGN115" s="97"/>
      <c r="AGO115" s="97"/>
      <c r="AGP115" s="97"/>
      <c r="AGQ115" s="97"/>
      <c r="AGR115" s="97"/>
      <c r="AGS115" s="97"/>
      <c r="AGT115" s="97"/>
      <c r="AGU115" s="97"/>
      <c r="AGV115" s="97"/>
      <c r="AGW115" s="97"/>
      <c r="AGX115" s="97"/>
      <c r="AGY115" s="97"/>
      <c r="AGZ115" s="97"/>
      <c r="AHA115" s="97"/>
      <c r="AHB115" s="97"/>
      <c r="AHC115" s="97"/>
      <c r="AHD115" s="97"/>
      <c r="AHE115" s="97"/>
      <c r="AHF115" s="97"/>
      <c r="AHG115" s="97"/>
      <c r="AHH115" s="97"/>
      <c r="AHI115" s="97"/>
      <c r="AHJ115" s="97"/>
      <c r="AHK115" s="97"/>
      <c r="AHL115" s="97"/>
      <c r="AHM115" s="97"/>
      <c r="AHN115" s="97"/>
      <c r="AHO115" s="97"/>
      <c r="AHP115" s="97"/>
      <c r="AHQ115" s="97"/>
      <c r="AHR115" s="97"/>
      <c r="AHS115" s="97"/>
      <c r="AHT115" s="97"/>
      <c r="AHU115" s="97"/>
      <c r="AHV115" s="97"/>
      <c r="AHW115" s="97"/>
      <c r="AHX115" s="97"/>
      <c r="AHY115" s="97"/>
      <c r="AHZ115" s="97"/>
      <c r="AIA115" s="97"/>
      <c r="AIB115" s="97"/>
      <c r="AIC115" s="97"/>
      <c r="AID115" s="97"/>
      <c r="AIE115" s="97"/>
      <c r="AIF115" s="97"/>
      <c r="AIG115" s="97"/>
      <c r="AIH115" s="97"/>
      <c r="AII115" s="97"/>
      <c r="AIJ115" s="97"/>
      <c r="AIK115" s="97"/>
      <c r="AIL115" s="97"/>
      <c r="AIM115" s="97"/>
      <c r="AIN115" s="97"/>
      <c r="AIO115" s="97"/>
      <c r="AIP115" s="97"/>
      <c r="AIQ115" s="97"/>
      <c r="AIR115" s="97"/>
      <c r="AIS115" s="97"/>
      <c r="AIT115" s="97"/>
      <c r="AIU115" s="97"/>
      <c r="AIV115" s="97"/>
      <c r="AIW115" s="97"/>
      <c r="AIX115" s="97"/>
      <c r="AIY115" s="97"/>
      <c r="AIZ115" s="97"/>
      <c r="AJA115" s="97"/>
      <c r="AJB115" s="97"/>
      <c r="AJC115" s="97"/>
      <c r="AJD115" s="97"/>
      <c r="AJE115" s="97"/>
      <c r="AJF115" s="97"/>
      <c r="AJG115" s="97"/>
      <c r="AJH115" s="97"/>
      <c r="AJI115" s="97"/>
      <c r="AJJ115" s="97"/>
      <c r="AJK115" s="97"/>
      <c r="AJL115" s="97"/>
      <c r="AJM115" s="97"/>
      <c r="AJN115" s="97"/>
      <c r="AJO115" s="97"/>
      <c r="AJP115" s="97"/>
      <c r="AJQ115" s="97"/>
      <c r="AJR115" s="97"/>
      <c r="AJS115" s="97"/>
      <c r="AJT115" s="97"/>
      <c r="AJU115" s="97"/>
      <c r="AJV115" s="97"/>
      <c r="AJW115" s="97"/>
      <c r="AJX115" s="97"/>
      <c r="AJY115" s="97"/>
      <c r="AJZ115" s="97"/>
      <c r="AKA115" s="97"/>
      <c r="AKB115" s="97"/>
      <c r="AKC115" s="97"/>
      <c r="AKD115" s="97"/>
      <c r="AKE115" s="97"/>
      <c r="AKF115" s="97"/>
      <c r="AKG115" s="97"/>
      <c r="AKH115" s="97"/>
      <c r="AKI115" s="97"/>
      <c r="AKJ115" s="97"/>
      <c r="AKK115" s="97"/>
      <c r="AKL115" s="97"/>
      <c r="AKM115" s="97"/>
      <c r="AKN115" s="97"/>
      <c r="AKO115" s="97"/>
      <c r="AKP115" s="97"/>
      <c r="AKQ115" s="97"/>
      <c r="AKR115" s="97"/>
      <c r="AKS115" s="97"/>
      <c r="AKT115" s="97"/>
      <c r="AKU115" s="97"/>
      <c r="AKV115" s="97"/>
      <c r="AKW115" s="97"/>
      <c r="AKX115" s="97"/>
      <c r="AKY115" s="97"/>
      <c r="AKZ115" s="97"/>
      <c r="ALA115" s="97"/>
      <c r="ALB115" s="97"/>
      <c r="ALC115" s="97"/>
      <c r="ALD115" s="97"/>
      <c r="ALE115" s="97"/>
      <c r="ALF115" s="97"/>
      <c r="ALG115" s="97"/>
      <c r="ALH115" s="97"/>
      <c r="ALI115" s="97"/>
      <c r="ALJ115" s="97"/>
      <c r="ALK115" s="97"/>
      <c r="ALL115" s="97"/>
      <c r="ALM115" s="97"/>
      <c r="ALN115" s="97"/>
      <c r="ALO115" s="97"/>
      <c r="ALP115" s="97"/>
      <c r="ALQ115" s="97"/>
      <c r="ALR115" s="97"/>
      <c r="ALS115" s="97"/>
      <c r="ALT115" s="97"/>
      <c r="ALU115" s="97"/>
      <c r="ALV115" s="97"/>
      <c r="ALW115" s="97"/>
      <c r="ALX115" s="97"/>
      <c r="ALY115" s="97"/>
      <c r="ALZ115" s="97"/>
      <c r="AMA115" s="97"/>
      <c r="AMB115" s="97"/>
      <c r="AMC115" s="97"/>
      <c r="AMD115" s="97"/>
      <c r="AME115" s="97"/>
      <c r="AMF115" s="97"/>
      <c r="AMG115" s="97"/>
      <c r="AMH115" s="97"/>
      <c r="AMI115" s="97"/>
      <c r="AMJ115" s="97"/>
      <c r="AMK115" s="97"/>
      <c r="AML115" s="97"/>
      <c r="AMM115" s="97"/>
      <c r="AMN115" s="97"/>
    </row>
    <row r="116" spans="1:1028" ht="25.5">
      <c r="A116" s="36">
        <v>113</v>
      </c>
      <c r="B116" s="37">
        <v>127</v>
      </c>
      <c r="C116" s="38" t="s">
        <v>13</v>
      </c>
      <c r="D116" s="152" t="s">
        <v>1441</v>
      </c>
      <c r="E116" s="45"/>
      <c r="F116" s="45"/>
      <c r="G116" s="45"/>
      <c r="H116" s="45"/>
      <c r="I116" s="45"/>
      <c r="J116" s="39"/>
      <c r="K116" s="41"/>
      <c r="L116" s="41"/>
      <c r="M116" s="41"/>
      <c r="N116" s="41" t="s">
        <v>1355</v>
      </c>
      <c r="O116" s="41" t="s">
        <v>1356</v>
      </c>
      <c r="P116" s="43"/>
      <c r="Q116" s="43">
        <v>1</v>
      </c>
      <c r="R116" s="127"/>
      <c r="S116" s="44" t="s">
        <v>1304</v>
      </c>
      <c r="T116" s="44" t="s">
        <v>1305</v>
      </c>
      <c r="U116" s="44" t="s">
        <v>1306</v>
      </c>
      <c r="V116" s="44" t="s">
        <v>1307</v>
      </c>
    </row>
    <row r="117" spans="1:1028" ht="63.75">
      <c r="A117" s="36">
        <v>114</v>
      </c>
      <c r="B117" s="37">
        <v>129</v>
      </c>
      <c r="C117" s="38" t="s">
        <v>913</v>
      </c>
      <c r="D117" s="158" t="s">
        <v>1564</v>
      </c>
      <c r="E117" s="45"/>
      <c r="F117" s="45"/>
      <c r="G117" s="45"/>
      <c r="H117" s="45"/>
      <c r="I117" s="45"/>
      <c r="J117" s="111" t="s">
        <v>1541</v>
      </c>
      <c r="K117" s="41"/>
      <c r="L117" s="41">
        <v>0.7</v>
      </c>
      <c r="M117" s="41">
        <v>1</v>
      </c>
      <c r="N117" s="41" t="s">
        <v>1302</v>
      </c>
      <c r="O117" s="41" t="s">
        <v>1416</v>
      </c>
      <c r="P117" s="43"/>
      <c r="Q117" s="43">
        <v>0.6</v>
      </c>
      <c r="R117" s="127"/>
      <c r="S117" s="44" t="s">
        <v>1312</v>
      </c>
      <c r="T117" s="44" t="s">
        <v>1313</v>
      </c>
      <c r="U117" s="44" t="s">
        <v>1314</v>
      </c>
      <c r="V117" s="44" t="s">
        <v>1315</v>
      </c>
    </row>
    <row r="118" spans="1:1028" ht="38.25">
      <c r="A118" s="36">
        <v>115</v>
      </c>
      <c r="B118" s="37">
        <v>130</v>
      </c>
      <c r="C118" s="38" t="s">
        <v>913</v>
      </c>
      <c r="D118" s="152" t="s">
        <v>1442</v>
      </c>
      <c r="E118" s="45"/>
      <c r="F118" s="45"/>
      <c r="G118" s="45"/>
      <c r="H118" s="45"/>
      <c r="I118" s="45"/>
      <c r="J118" s="39"/>
      <c r="K118" s="41"/>
      <c r="L118" s="41">
        <v>1</v>
      </c>
      <c r="M118" s="41">
        <v>1</v>
      </c>
      <c r="N118" s="41" t="s">
        <v>1302</v>
      </c>
      <c r="O118" s="41" t="s">
        <v>1429</v>
      </c>
      <c r="P118" s="43">
        <v>0.8</v>
      </c>
      <c r="Q118" s="43">
        <v>1</v>
      </c>
      <c r="R118" s="127">
        <v>1</v>
      </c>
      <c r="S118" s="44" t="s">
        <v>1312</v>
      </c>
      <c r="T118" s="44" t="s">
        <v>1313</v>
      </c>
      <c r="U118" s="44" t="s">
        <v>1314</v>
      </c>
      <c r="V118" s="44" t="s">
        <v>1315</v>
      </c>
    </row>
    <row r="119" spans="1:1028" ht="38.25">
      <c r="A119" s="36">
        <v>117</v>
      </c>
      <c r="B119" s="37">
        <v>131</v>
      </c>
      <c r="C119" s="38" t="s">
        <v>913</v>
      </c>
      <c r="D119" s="152" t="s">
        <v>1443</v>
      </c>
      <c r="E119" s="45"/>
      <c r="F119" s="45"/>
      <c r="G119" s="45"/>
      <c r="H119" s="45"/>
      <c r="I119" s="45"/>
      <c r="J119" s="39"/>
      <c r="K119" s="41"/>
      <c r="L119" s="41">
        <v>0.7</v>
      </c>
      <c r="M119" s="41">
        <v>1</v>
      </c>
      <c r="N119" s="41" t="s">
        <v>1302</v>
      </c>
      <c r="O119" s="41" t="s">
        <v>1324</v>
      </c>
      <c r="P119" s="43">
        <v>0.05</v>
      </c>
      <c r="Q119" s="43">
        <v>0.28999999999999998</v>
      </c>
      <c r="R119" s="127"/>
      <c r="S119" s="44" t="s">
        <v>1312</v>
      </c>
      <c r="T119" s="44" t="s">
        <v>1313</v>
      </c>
      <c r="U119" s="44" t="s">
        <v>1314</v>
      </c>
      <c r="V119" s="44" t="s">
        <v>1315</v>
      </c>
    </row>
    <row r="120" spans="1:1028" ht="38.25">
      <c r="A120" s="36">
        <v>116</v>
      </c>
      <c r="B120" s="37">
        <v>132</v>
      </c>
      <c r="C120" s="38" t="s">
        <v>913</v>
      </c>
      <c r="D120" s="152" t="s">
        <v>1444</v>
      </c>
      <c r="E120" s="45"/>
      <c r="F120" s="45"/>
      <c r="G120" s="45"/>
      <c r="H120" s="45"/>
      <c r="I120" s="45"/>
      <c r="J120" s="39"/>
      <c r="K120" s="41"/>
      <c r="L120" s="41"/>
      <c r="M120" s="41"/>
      <c r="N120" s="41" t="s">
        <v>1302</v>
      </c>
      <c r="O120" s="41" t="s">
        <v>1317</v>
      </c>
      <c r="P120" s="43">
        <v>0.15</v>
      </c>
      <c r="Q120" s="43">
        <v>0.15</v>
      </c>
      <c r="R120" s="127">
        <v>0.15</v>
      </c>
      <c r="S120" s="44" t="s">
        <v>1312</v>
      </c>
      <c r="T120" s="44" t="s">
        <v>1313</v>
      </c>
      <c r="U120" s="44" t="s">
        <v>1314</v>
      </c>
      <c r="V120" s="44" t="s">
        <v>1315</v>
      </c>
    </row>
    <row r="121" spans="1:1028" ht="38.25">
      <c r="A121" s="36">
        <v>118</v>
      </c>
      <c r="B121" s="37">
        <v>133</v>
      </c>
      <c r="C121" s="38" t="s">
        <v>913</v>
      </c>
      <c r="D121" s="152" t="s">
        <v>1445</v>
      </c>
      <c r="E121" s="45"/>
      <c r="F121" s="45"/>
      <c r="G121" s="45"/>
      <c r="H121" s="45"/>
      <c r="I121" s="45"/>
      <c r="J121" s="39"/>
      <c r="K121" s="41">
        <v>0</v>
      </c>
      <c r="L121" s="41">
        <v>1</v>
      </c>
      <c r="M121" s="41">
        <v>1</v>
      </c>
      <c r="N121" s="41" t="s">
        <v>1302</v>
      </c>
      <c r="O121" s="41" t="s">
        <v>1317</v>
      </c>
      <c r="P121" s="43">
        <v>0.2</v>
      </c>
      <c r="Q121" s="43">
        <v>1</v>
      </c>
      <c r="R121" s="127">
        <v>1</v>
      </c>
      <c r="S121" s="44" t="s">
        <v>1312</v>
      </c>
      <c r="T121" s="44" t="s">
        <v>1313</v>
      </c>
      <c r="U121" s="44" t="s">
        <v>1314</v>
      </c>
      <c r="V121" s="44" t="s">
        <v>1315</v>
      </c>
    </row>
    <row r="122" spans="1:1028" ht="38.25">
      <c r="A122" s="36">
        <v>119</v>
      </c>
      <c r="B122" s="37">
        <v>134</v>
      </c>
      <c r="C122" s="38" t="s">
        <v>913</v>
      </c>
      <c r="D122" s="152" t="s">
        <v>1446</v>
      </c>
      <c r="E122" s="45"/>
      <c r="F122" s="45"/>
      <c r="G122" s="45"/>
      <c r="H122" s="45"/>
      <c r="I122" s="45"/>
      <c r="J122" s="39"/>
      <c r="K122" s="41"/>
      <c r="L122" s="41"/>
      <c r="M122" s="41"/>
      <c r="N122" s="41" t="s">
        <v>1302</v>
      </c>
      <c r="O122" s="41" t="s">
        <v>1317</v>
      </c>
      <c r="P122" s="43">
        <v>0</v>
      </c>
      <c r="Q122" s="43">
        <v>0</v>
      </c>
      <c r="R122" s="127">
        <v>0</v>
      </c>
      <c r="S122" s="44" t="s">
        <v>1312</v>
      </c>
      <c r="T122" s="44" t="s">
        <v>1313</v>
      </c>
      <c r="U122" s="44" t="s">
        <v>1314</v>
      </c>
      <c r="V122" s="44" t="s">
        <v>1315</v>
      </c>
    </row>
    <row r="123" spans="1:1028" ht="38.25">
      <c r="A123" s="36">
        <v>120</v>
      </c>
      <c r="B123" s="37">
        <v>135</v>
      </c>
      <c r="C123" s="38" t="s">
        <v>913</v>
      </c>
      <c r="D123" s="152" t="s">
        <v>1447</v>
      </c>
      <c r="E123" s="45"/>
      <c r="F123" s="45"/>
      <c r="G123" s="45"/>
      <c r="H123" s="45"/>
      <c r="I123" s="45"/>
      <c r="J123" s="39"/>
      <c r="K123" s="65"/>
      <c r="L123" s="114">
        <v>1</v>
      </c>
      <c r="M123" s="114">
        <v>1</v>
      </c>
      <c r="N123" s="41" t="s">
        <v>1302</v>
      </c>
      <c r="O123" s="58" t="s">
        <v>1452</v>
      </c>
      <c r="P123" s="66"/>
      <c r="Q123" s="113">
        <v>0.75</v>
      </c>
      <c r="R123" s="130"/>
      <c r="S123" s="44" t="s">
        <v>1312</v>
      </c>
      <c r="T123" s="44" t="s">
        <v>1313</v>
      </c>
      <c r="U123" s="44" t="s">
        <v>1314</v>
      </c>
      <c r="V123" s="44" t="s">
        <v>1315</v>
      </c>
    </row>
    <row r="124" spans="1:1028" s="96" customFormat="1" ht="38.25">
      <c r="A124" s="90">
        <v>121</v>
      </c>
      <c r="B124" s="91">
        <v>136</v>
      </c>
      <c r="C124" s="92" t="s">
        <v>913</v>
      </c>
      <c r="D124" s="171" t="s">
        <v>1448</v>
      </c>
      <c r="E124" s="122"/>
      <c r="F124" s="122"/>
      <c r="G124" s="122"/>
      <c r="H124" s="122"/>
      <c r="I124" s="122"/>
      <c r="J124" s="110" t="s">
        <v>1448</v>
      </c>
      <c r="K124" s="94"/>
      <c r="L124" s="94"/>
      <c r="M124" s="94"/>
      <c r="N124" s="94" t="s">
        <v>1302</v>
      </c>
      <c r="O124" s="94"/>
      <c r="P124" s="89"/>
      <c r="Q124" s="89"/>
      <c r="R124" s="128"/>
      <c r="S124" s="95" t="s">
        <v>1312</v>
      </c>
      <c r="T124" s="95" t="s">
        <v>1313</v>
      </c>
      <c r="U124" s="95" t="s">
        <v>1314</v>
      </c>
      <c r="V124" s="95" t="s">
        <v>1315</v>
      </c>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7"/>
      <c r="DJ124" s="97"/>
      <c r="DK124" s="97"/>
      <c r="DL124" s="97"/>
      <c r="DM124" s="97"/>
      <c r="DN124" s="97"/>
      <c r="DO124" s="97"/>
      <c r="DP124" s="97"/>
      <c r="DQ124" s="97"/>
      <c r="DR124" s="97"/>
      <c r="DS124" s="97"/>
      <c r="DT124" s="97"/>
      <c r="DU124" s="97"/>
      <c r="DV124" s="97"/>
      <c r="DW124" s="97"/>
      <c r="DX124" s="97"/>
      <c r="DY124" s="97"/>
      <c r="DZ124" s="97"/>
      <c r="EA124" s="97"/>
      <c r="EB124" s="97"/>
      <c r="EC124" s="97"/>
      <c r="ED124" s="97"/>
      <c r="EE124" s="97"/>
      <c r="EF124" s="97"/>
      <c r="EG124" s="97"/>
      <c r="EH124" s="97"/>
      <c r="EI124" s="97"/>
      <c r="EJ124" s="97"/>
      <c r="EK124" s="97"/>
      <c r="EL124" s="97"/>
      <c r="EM124" s="97"/>
      <c r="EN124" s="97"/>
      <c r="EO124" s="97"/>
      <c r="EP124" s="97"/>
      <c r="EQ124" s="97"/>
      <c r="ER124" s="97"/>
      <c r="ES124" s="97"/>
      <c r="ET124" s="97"/>
      <c r="EU124" s="97"/>
      <c r="EV124" s="97"/>
      <c r="EW124" s="97"/>
      <c r="EX124" s="97"/>
      <c r="EY124" s="97"/>
      <c r="EZ124" s="97"/>
      <c r="FA124" s="97"/>
      <c r="FB124" s="97"/>
      <c r="FC124" s="97"/>
      <c r="FD124" s="97"/>
      <c r="FE124" s="97"/>
      <c r="FF124" s="97"/>
      <c r="FG124" s="97"/>
      <c r="FH124" s="97"/>
      <c r="FI124" s="97"/>
      <c r="FJ124" s="97"/>
      <c r="FK124" s="97"/>
      <c r="FL124" s="97"/>
      <c r="FM124" s="97"/>
      <c r="FN124" s="97"/>
      <c r="FO124" s="97"/>
      <c r="FP124" s="97"/>
      <c r="FQ124" s="97"/>
      <c r="FR124" s="97"/>
      <c r="FS124" s="97"/>
      <c r="FT124" s="97"/>
      <c r="FU124" s="97"/>
      <c r="FV124" s="97"/>
      <c r="FW124" s="97"/>
      <c r="FX124" s="97"/>
      <c r="FY124" s="97"/>
      <c r="FZ124" s="97"/>
      <c r="GA124" s="97"/>
      <c r="GB124" s="97"/>
      <c r="GC124" s="97"/>
      <c r="GD124" s="97"/>
      <c r="GE124" s="97"/>
      <c r="GF124" s="97"/>
      <c r="GG124" s="97"/>
      <c r="GH124" s="97"/>
      <c r="GI124" s="97"/>
      <c r="GJ124" s="97"/>
      <c r="GK124" s="97"/>
      <c r="GL124" s="97"/>
      <c r="GM124" s="97"/>
      <c r="GN124" s="97"/>
      <c r="GO124" s="97"/>
      <c r="GP124" s="97"/>
      <c r="GQ124" s="97"/>
      <c r="GR124" s="97"/>
      <c r="GS124" s="97"/>
      <c r="GT124" s="97"/>
      <c r="GU124" s="97"/>
      <c r="GV124" s="97"/>
      <c r="GW124" s="97"/>
      <c r="GX124" s="97"/>
      <c r="GY124" s="97"/>
      <c r="GZ124" s="97"/>
      <c r="HA124" s="97"/>
      <c r="HB124" s="97"/>
      <c r="HC124" s="97"/>
      <c r="HD124" s="97"/>
      <c r="HE124" s="97"/>
      <c r="HF124" s="97"/>
      <c r="HG124" s="97"/>
      <c r="HH124" s="97"/>
      <c r="HI124" s="97"/>
      <c r="HJ124" s="97"/>
      <c r="HK124" s="97"/>
      <c r="HL124" s="97"/>
      <c r="HM124" s="97"/>
      <c r="HN124" s="97"/>
      <c r="HO124" s="97"/>
      <c r="HP124" s="97"/>
      <c r="HQ124" s="97"/>
      <c r="HR124" s="97"/>
      <c r="HS124" s="97"/>
      <c r="HT124" s="97"/>
      <c r="HU124" s="97"/>
      <c r="HV124" s="97"/>
      <c r="HW124" s="97"/>
      <c r="HX124" s="97"/>
      <c r="HY124" s="97"/>
      <c r="HZ124" s="97"/>
      <c r="IA124" s="97"/>
      <c r="IB124" s="97"/>
      <c r="IC124" s="97"/>
      <c r="ID124" s="97"/>
      <c r="IE124" s="97"/>
      <c r="IF124" s="97"/>
      <c r="IG124" s="97"/>
      <c r="IH124" s="97"/>
      <c r="II124" s="97"/>
      <c r="IJ124" s="97"/>
      <c r="IK124" s="97"/>
      <c r="IL124" s="97"/>
      <c r="IM124" s="97"/>
      <c r="IN124" s="97"/>
      <c r="IO124" s="97"/>
      <c r="IP124" s="97"/>
      <c r="IQ124" s="97"/>
      <c r="IR124" s="97"/>
      <c r="IS124" s="97"/>
      <c r="IT124" s="97"/>
      <c r="IU124" s="97"/>
      <c r="IV124" s="97"/>
      <c r="IW124" s="97"/>
      <c r="IX124" s="97"/>
      <c r="IY124" s="97"/>
      <c r="IZ124" s="97"/>
      <c r="JA124" s="97"/>
      <c r="JB124" s="97"/>
      <c r="JC124" s="97"/>
      <c r="JD124" s="97"/>
      <c r="JE124" s="97"/>
      <c r="JF124" s="97"/>
      <c r="JG124" s="97"/>
      <c r="JH124" s="97"/>
      <c r="JI124" s="97"/>
      <c r="JJ124" s="97"/>
      <c r="JK124" s="97"/>
      <c r="JL124" s="97"/>
      <c r="JM124" s="97"/>
      <c r="JN124" s="97"/>
      <c r="JO124" s="97"/>
      <c r="JP124" s="97"/>
      <c r="JQ124" s="97"/>
      <c r="JR124" s="97"/>
      <c r="JS124" s="97"/>
      <c r="JT124" s="97"/>
      <c r="JU124" s="97"/>
      <c r="JV124" s="97"/>
      <c r="JW124" s="97"/>
      <c r="JX124" s="97"/>
      <c r="JY124" s="97"/>
      <c r="JZ124" s="97"/>
      <c r="KA124" s="97"/>
      <c r="KB124" s="97"/>
      <c r="KC124" s="97"/>
      <c r="KD124" s="97"/>
      <c r="KE124" s="97"/>
      <c r="KF124" s="97"/>
      <c r="KG124" s="97"/>
      <c r="KH124" s="97"/>
      <c r="KI124" s="97"/>
      <c r="KJ124" s="97"/>
      <c r="KK124" s="97"/>
      <c r="KL124" s="97"/>
      <c r="KM124" s="97"/>
      <c r="KN124" s="97"/>
      <c r="KO124" s="97"/>
      <c r="KP124" s="97"/>
      <c r="KQ124" s="97"/>
      <c r="KR124" s="97"/>
      <c r="KS124" s="97"/>
      <c r="KT124" s="97"/>
      <c r="KU124" s="97"/>
      <c r="KV124" s="97"/>
      <c r="KW124" s="97"/>
      <c r="KX124" s="97"/>
      <c r="KY124" s="97"/>
      <c r="KZ124" s="97"/>
      <c r="LA124" s="97"/>
      <c r="LB124" s="97"/>
      <c r="LC124" s="97"/>
      <c r="LD124" s="97"/>
      <c r="LE124" s="97"/>
      <c r="LF124" s="97"/>
      <c r="LG124" s="97"/>
      <c r="LH124" s="97"/>
      <c r="LI124" s="97"/>
      <c r="LJ124" s="97"/>
      <c r="LK124" s="97"/>
      <c r="LL124" s="97"/>
      <c r="LM124" s="97"/>
      <c r="LN124" s="97"/>
      <c r="LO124" s="97"/>
      <c r="LP124" s="97"/>
      <c r="LQ124" s="97"/>
      <c r="LR124" s="97"/>
      <c r="LS124" s="97"/>
      <c r="LT124" s="97"/>
      <c r="LU124" s="97"/>
      <c r="LV124" s="97"/>
      <c r="LW124" s="97"/>
      <c r="LX124" s="97"/>
      <c r="LY124" s="97"/>
      <c r="LZ124" s="97"/>
      <c r="MA124" s="97"/>
      <c r="MB124" s="97"/>
      <c r="MC124" s="97"/>
      <c r="MD124" s="97"/>
      <c r="ME124" s="97"/>
      <c r="MF124" s="97"/>
      <c r="MG124" s="97"/>
      <c r="MH124" s="97"/>
      <c r="MI124" s="97"/>
      <c r="MJ124" s="97"/>
      <c r="MK124" s="97"/>
      <c r="ML124" s="97"/>
      <c r="MM124" s="97"/>
      <c r="MN124" s="97"/>
      <c r="MO124" s="97"/>
      <c r="MP124" s="97"/>
      <c r="MQ124" s="97"/>
      <c r="MR124" s="97"/>
      <c r="MS124" s="97"/>
      <c r="MT124" s="97"/>
      <c r="MU124" s="97"/>
      <c r="MV124" s="97"/>
      <c r="MW124" s="97"/>
      <c r="MX124" s="97"/>
      <c r="MY124" s="97"/>
      <c r="MZ124" s="97"/>
      <c r="NA124" s="97"/>
      <c r="NB124" s="97"/>
      <c r="NC124" s="97"/>
      <c r="ND124" s="97"/>
      <c r="NE124" s="97"/>
      <c r="NF124" s="97"/>
      <c r="NG124" s="97"/>
      <c r="NH124" s="97"/>
      <c r="NI124" s="97"/>
      <c r="NJ124" s="97"/>
      <c r="NK124" s="97"/>
      <c r="NL124" s="97"/>
      <c r="NM124" s="97"/>
      <c r="NN124" s="97"/>
      <c r="NO124" s="97"/>
      <c r="NP124" s="97"/>
      <c r="NQ124" s="97"/>
      <c r="NR124" s="97"/>
      <c r="NS124" s="97"/>
      <c r="NT124" s="97"/>
      <c r="NU124" s="97"/>
      <c r="NV124" s="97"/>
      <c r="NW124" s="97"/>
      <c r="NX124" s="97"/>
      <c r="NY124" s="97"/>
      <c r="NZ124" s="97"/>
      <c r="OA124" s="97"/>
      <c r="OB124" s="97"/>
      <c r="OC124" s="97"/>
      <c r="OD124" s="97"/>
      <c r="OE124" s="97"/>
      <c r="OF124" s="97"/>
      <c r="OG124" s="97"/>
      <c r="OH124" s="97"/>
      <c r="OI124" s="97"/>
      <c r="OJ124" s="97"/>
      <c r="OK124" s="97"/>
      <c r="OL124" s="97"/>
      <c r="OM124" s="97"/>
      <c r="ON124" s="97"/>
      <c r="OO124" s="97"/>
      <c r="OP124" s="97"/>
      <c r="OQ124" s="97"/>
      <c r="OR124" s="97"/>
      <c r="OS124" s="97"/>
      <c r="OT124" s="97"/>
      <c r="OU124" s="97"/>
      <c r="OV124" s="97"/>
      <c r="OW124" s="97"/>
      <c r="OX124" s="97"/>
      <c r="OY124" s="97"/>
      <c r="OZ124" s="97"/>
      <c r="PA124" s="97"/>
      <c r="PB124" s="97"/>
      <c r="PC124" s="97"/>
      <c r="PD124" s="97"/>
      <c r="PE124" s="97"/>
      <c r="PF124" s="97"/>
      <c r="PG124" s="97"/>
      <c r="PH124" s="97"/>
      <c r="PI124" s="97"/>
      <c r="PJ124" s="97"/>
      <c r="PK124" s="97"/>
      <c r="PL124" s="97"/>
      <c r="PM124" s="97"/>
      <c r="PN124" s="97"/>
      <c r="PO124" s="97"/>
      <c r="PP124" s="97"/>
      <c r="PQ124" s="97"/>
      <c r="PR124" s="97"/>
      <c r="PS124" s="97"/>
      <c r="PT124" s="97"/>
      <c r="PU124" s="97"/>
      <c r="PV124" s="97"/>
      <c r="PW124" s="97"/>
      <c r="PX124" s="97"/>
      <c r="PY124" s="97"/>
      <c r="PZ124" s="97"/>
      <c r="QA124" s="97"/>
      <c r="QB124" s="97"/>
      <c r="QC124" s="97"/>
      <c r="QD124" s="97"/>
      <c r="QE124" s="97"/>
      <c r="QF124" s="97"/>
      <c r="QG124" s="97"/>
      <c r="QH124" s="97"/>
      <c r="QI124" s="97"/>
      <c r="QJ124" s="97"/>
      <c r="QK124" s="97"/>
      <c r="QL124" s="97"/>
      <c r="QM124" s="97"/>
      <c r="QN124" s="97"/>
      <c r="QO124" s="97"/>
      <c r="QP124" s="97"/>
      <c r="QQ124" s="97"/>
      <c r="QR124" s="97"/>
      <c r="QS124" s="97"/>
      <c r="QT124" s="97"/>
      <c r="QU124" s="97"/>
      <c r="QV124" s="97"/>
      <c r="QW124" s="97"/>
      <c r="QX124" s="97"/>
      <c r="QY124" s="97"/>
      <c r="QZ124" s="97"/>
      <c r="RA124" s="97"/>
      <c r="RB124" s="97"/>
      <c r="RC124" s="97"/>
      <c r="RD124" s="97"/>
      <c r="RE124" s="97"/>
      <c r="RF124" s="97"/>
      <c r="RG124" s="97"/>
      <c r="RH124" s="97"/>
      <c r="RI124" s="97"/>
      <c r="RJ124" s="97"/>
      <c r="RK124" s="97"/>
      <c r="RL124" s="97"/>
      <c r="RM124" s="97"/>
      <c r="RN124" s="97"/>
      <c r="RO124" s="97"/>
      <c r="RP124" s="97"/>
      <c r="RQ124" s="97"/>
      <c r="RR124" s="97"/>
      <c r="RS124" s="97"/>
      <c r="RT124" s="97"/>
      <c r="RU124" s="97"/>
      <c r="RV124" s="97"/>
      <c r="RW124" s="97"/>
      <c r="RX124" s="97"/>
      <c r="RY124" s="97"/>
      <c r="RZ124" s="97"/>
      <c r="SA124" s="97"/>
      <c r="SB124" s="97"/>
      <c r="SC124" s="97"/>
      <c r="SD124" s="97"/>
      <c r="SE124" s="97"/>
      <c r="SF124" s="97"/>
      <c r="SG124" s="97"/>
      <c r="SH124" s="97"/>
      <c r="SI124" s="97"/>
      <c r="SJ124" s="97"/>
      <c r="SK124" s="97"/>
      <c r="SL124" s="97"/>
      <c r="SM124" s="97"/>
      <c r="SN124" s="97"/>
      <c r="SO124" s="97"/>
      <c r="SP124" s="97"/>
      <c r="SQ124" s="97"/>
      <c r="SR124" s="97"/>
      <c r="SS124" s="97"/>
      <c r="ST124" s="97"/>
      <c r="SU124" s="97"/>
      <c r="SV124" s="97"/>
      <c r="SW124" s="97"/>
      <c r="SX124" s="97"/>
      <c r="SY124" s="97"/>
      <c r="SZ124" s="97"/>
      <c r="TA124" s="97"/>
      <c r="TB124" s="97"/>
      <c r="TC124" s="97"/>
      <c r="TD124" s="97"/>
      <c r="TE124" s="97"/>
      <c r="TF124" s="97"/>
      <c r="TG124" s="97"/>
      <c r="TH124" s="97"/>
      <c r="TI124" s="97"/>
      <c r="TJ124" s="97"/>
      <c r="TK124" s="97"/>
      <c r="TL124" s="97"/>
      <c r="TM124" s="97"/>
      <c r="TN124" s="97"/>
      <c r="TO124" s="97"/>
      <c r="TP124" s="97"/>
      <c r="TQ124" s="97"/>
      <c r="TR124" s="97"/>
      <c r="TS124" s="97"/>
      <c r="TT124" s="97"/>
      <c r="TU124" s="97"/>
      <c r="TV124" s="97"/>
      <c r="TW124" s="97"/>
      <c r="TX124" s="97"/>
      <c r="TY124" s="97"/>
      <c r="TZ124" s="97"/>
      <c r="UA124" s="97"/>
      <c r="UB124" s="97"/>
      <c r="UC124" s="97"/>
      <c r="UD124" s="97"/>
      <c r="UE124" s="97"/>
      <c r="UF124" s="97"/>
      <c r="UG124" s="97"/>
      <c r="UH124" s="97"/>
      <c r="UI124" s="97"/>
      <c r="UJ124" s="97"/>
      <c r="UK124" s="97"/>
      <c r="UL124" s="97"/>
      <c r="UM124" s="97"/>
      <c r="UN124" s="97"/>
      <c r="UO124" s="97"/>
      <c r="UP124" s="97"/>
      <c r="UQ124" s="97"/>
      <c r="UR124" s="97"/>
      <c r="US124" s="97"/>
      <c r="UT124" s="97"/>
      <c r="UU124" s="97"/>
      <c r="UV124" s="97"/>
      <c r="UW124" s="97"/>
      <c r="UX124" s="97"/>
      <c r="UY124" s="97"/>
      <c r="UZ124" s="97"/>
      <c r="VA124" s="97"/>
      <c r="VB124" s="97"/>
      <c r="VC124" s="97"/>
      <c r="VD124" s="97"/>
      <c r="VE124" s="97"/>
      <c r="VF124" s="97"/>
      <c r="VG124" s="97"/>
      <c r="VH124" s="97"/>
      <c r="VI124" s="97"/>
      <c r="VJ124" s="97"/>
      <c r="VK124" s="97"/>
      <c r="VL124" s="97"/>
      <c r="VM124" s="97"/>
      <c r="VN124" s="97"/>
      <c r="VO124" s="97"/>
      <c r="VP124" s="97"/>
      <c r="VQ124" s="97"/>
      <c r="VR124" s="97"/>
      <c r="VS124" s="97"/>
      <c r="VT124" s="97"/>
      <c r="VU124" s="97"/>
      <c r="VV124" s="97"/>
      <c r="VW124" s="97"/>
      <c r="VX124" s="97"/>
      <c r="VY124" s="97"/>
      <c r="VZ124" s="97"/>
      <c r="WA124" s="97"/>
      <c r="WB124" s="97"/>
      <c r="WC124" s="97"/>
      <c r="WD124" s="97"/>
      <c r="WE124" s="97"/>
      <c r="WF124" s="97"/>
      <c r="WG124" s="97"/>
      <c r="WH124" s="97"/>
      <c r="WI124" s="97"/>
      <c r="WJ124" s="97"/>
      <c r="WK124" s="97"/>
      <c r="WL124" s="97"/>
      <c r="WM124" s="97"/>
      <c r="WN124" s="97"/>
      <c r="WO124" s="97"/>
      <c r="WP124" s="97"/>
      <c r="WQ124" s="97"/>
      <c r="WR124" s="97"/>
      <c r="WS124" s="97"/>
      <c r="WT124" s="97"/>
      <c r="WU124" s="97"/>
      <c r="WV124" s="97"/>
      <c r="WW124" s="97"/>
      <c r="WX124" s="97"/>
      <c r="WY124" s="97"/>
      <c r="WZ124" s="97"/>
      <c r="XA124" s="97"/>
      <c r="XB124" s="97"/>
      <c r="XC124" s="97"/>
      <c r="XD124" s="97"/>
      <c r="XE124" s="97"/>
      <c r="XF124" s="97"/>
      <c r="XG124" s="97"/>
      <c r="XH124" s="97"/>
      <c r="XI124" s="97"/>
      <c r="XJ124" s="97"/>
      <c r="XK124" s="97"/>
      <c r="XL124" s="97"/>
      <c r="XM124" s="97"/>
      <c r="XN124" s="97"/>
      <c r="XO124" s="97"/>
      <c r="XP124" s="97"/>
      <c r="XQ124" s="97"/>
      <c r="XR124" s="97"/>
      <c r="XS124" s="97"/>
      <c r="XT124" s="97"/>
      <c r="XU124" s="97"/>
      <c r="XV124" s="97"/>
      <c r="XW124" s="97"/>
      <c r="XX124" s="97"/>
      <c r="XY124" s="97"/>
      <c r="XZ124" s="97"/>
      <c r="YA124" s="97"/>
      <c r="YB124" s="97"/>
      <c r="YC124" s="97"/>
      <c r="YD124" s="97"/>
      <c r="YE124" s="97"/>
      <c r="YF124" s="97"/>
      <c r="YG124" s="97"/>
      <c r="YH124" s="97"/>
      <c r="YI124" s="97"/>
      <c r="YJ124" s="97"/>
      <c r="YK124" s="97"/>
      <c r="YL124" s="97"/>
      <c r="YM124" s="97"/>
      <c r="YN124" s="97"/>
      <c r="YO124" s="97"/>
      <c r="YP124" s="97"/>
      <c r="YQ124" s="97"/>
      <c r="YR124" s="97"/>
      <c r="YS124" s="97"/>
      <c r="YT124" s="97"/>
      <c r="YU124" s="97"/>
      <c r="YV124" s="97"/>
      <c r="YW124" s="97"/>
      <c r="YX124" s="97"/>
      <c r="YY124" s="97"/>
      <c r="YZ124" s="97"/>
      <c r="ZA124" s="97"/>
      <c r="ZB124" s="97"/>
      <c r="ZC124" s="97"/>
      <c r="ZD124" s="97"/>
      <c r="ZE124" s="97"/>
      <c r="ZF124" s="97"/>
      <c r="ZG124" s="97"/>
      <c r="ZH124" s="97"/>
      <c r="ZI124" s="97"/>
      <c r="ZJ124" s="97"/>
      <c r="ZK124" s="97"/>
      <c r="ZL124" s="97"/>
      <c r="ZM124" s="97"/>
      <c r="ZN124" s="97"/>
      <c r="ZO124" s="97"/>
      <c r="ZP124" s="97"/>
      <c r="ZQ124" s="97"/>
      <c r="ZR124" s="97"/>
      <c r="ZS124" s="97"/>
      <c r="ZT124" s="97"/>
      <c r="ZU124" s="97"/>
      <c r="ZV124" s="97"/>
      <c r="ZW124" s="97"/>
      <c r="ZX124" s="97"/>
      <c r="ZY124" s="97"/>
      <c r="ZZ124" s="97"/>
      <c r="AAA124" s="97"/>
      <c r="AAB124" s="97"/>
      <c r="AAC124" s="97"/>
      <c r="AAD124" s="97"/>
      <c r="AAE124" s="97"/>
      <c r="AAF124" s="97"/>
      <c r="AAG124" s="97"/>
      <c r="AAH124" s="97"/>
      <c r="AAI124" s="97"/>
      <c r="AAJ124" s="97"/>
      <c r="AAK124" s="97"/>
      <c r="AAL124" s="97"/>
      <c r="AAM124" s="97"/>
      <c r="AAN124" s="97"/>
      <c r="AAO124" s="97"/>
      <c r="AAP124" s="97"/>
      <c r="AAQ124" s="97"/>
      <c r="AAR124" s="97"/>
      <c r="AAS124" s="97"/>
      <c r="AAT124" s="97"/>
      <c r="AAU124" s="97"/>
      <c r="AAV124" s="97"/>
      <c r="AAW124" s="97"/>
      <c r="AAX124" s="97"/>
      <c r="AAY124" s="97"/>
      <c r="AAZ124" s="97"/>
      <c r="ABA124" s="97"/>
      <c r="ABB124" s="97"/>
      <c r="ABC124" s="97"/>
      <c r="ABD124" s="97"/>
      <c r="ABE124" s="97"/>
      <c r="ABF124" s="97"/>
      <c r="ABG124" s="97"/>
      <c r="ABH124" s="97"/>
      <c r="ABI124" s="97"/>
      <c r="ABJ124" s="97"/>
      <c r="ABK124" s="97"/>
      <c r="ABL124" s="97"/>
      <c r="ABM124" s="97"/>
      <c r="ABN124" s="97"/>
      <c r="ABO124" s="97"/>
      <c r="ABP124" s="97"/>
      <c r="ABQ124" s="97"/>
      <c r="ABR124" s="97"/>
      <c r="ABS124" s="97"/>
      <c r="ABT124" s="97"/>
      <c r="ABU124" s="97"/>
      <c r="ABV124" s="97"/>
      <c r="ABW124" s="97"/>
      <c r="ABX124" s="97"/>
      <c r="ABY124" s="97"/>
      <c r="ABZ124" s="97"/>
      <c r="ACA124" s="97"/>
      <c r="ACB124" s="97"/>
      <c r="ACC124" s="97"/>
      <c r="ACD124" s="97"/>
      <c r="ACE124" s="97"/>
      <c r="ACF124" s="97"/>
      <c r="ACG124" s="97"/>
      <c r="ACH124" s="97"/>
      <c r="ACI124" s="97"/>
      <c r="ACJ124" s="97"/>
      <c r="ACK124" s="97"/>
      <c r="ACL124" s="97"/>
      <c r="ACM124" s="97"/>
      <c r="ACN124" s="97"/>
      <c r="ACO124" s="97"/>
      <c r="ACP124" s="97"/>
      <c r="ACQ124" s="97"/>
      <c r="ACR124" s="97"/>
      <c r="ACS124" s="97"/>
      <c r="ACT124" s="97"/>
      <c r="ACU124" s="97"/>
      <c r="ACV124" s="97"/>
      <c r="ACW124" s="97"/>
      <c r="ACX124" s="97"/>
      <c r="ACY124" s="97"/>
      <c r="ACZ124" s="97"/>
      <c r="ADA124" s="97"/>
      <c r="ADB124" s="97"/>
      <c r="ADC124" s="97"/>
      <c r="ADD124" s="97"/>
      <c r="ADE124" s="97"/>
      <c r="ADF124" s="97"/>
      <c r="ADG124" s="97"/>
      <c r="ADH124" s="97"/>
      <c r="ADI124" s="97"/>
      <c r="ADJ124" s="97"/>
      <c r="ADK124" s="97"/>
      <c r="ADL124" s="97"/>
      <c r="ADM124" s="97"/>
      <c r="ADN124" s="97"/>
      <c r="ADO124" s="97"/>
      <c r="ADP124" s="97"/>
      <c r="ADQ124" s="97"/>
      <c r="ADR124" s="97"/>
      <c r="ADS124" s="97"/>
      <c r="ADT124" s="97"/>
      <c r="ADU124" s="97"/>
      <c r="ADV124" s="97"/>
      <c r="ADW124" s="97"/>
      <c r="ADX124" s="97"/>
      <c r="ADY124" s="97"/>
      <c r="ADZ124" s="97"/>
      <c r="AEA124" s="97"/>
      <c r="AEB124" s="97"/>
      <c r="AEC124" s="97"/>
      <c r="AED124" s="97"/>
      <c r="AEE124" s="97"/>
      <c r="AEF124" s="97"/>
      <c r="AEG124" s="97"/>
      <c r="AEH124" s="97"/>
      <c r="AEI124" s="97"/>
      <c r="AEJ124" s="97"/>
      <c r="AEK124" s="97"/>
      <c r="AEL124" s="97"/>
      <c r="AEM124" s="97"/>
      <c r="AEN124" s="97"/>
      <c r="AEO124" s="97"/>
      <c r="AEP124" s="97"/>
      <c r="AEQ124" s="97"/>
      <c r="AER124" s="97"/>
      <c r="AES124" s="97"/>
      <c r="AET124" s="97"/>
      <c r="AEU124" s="97"/>
      <c r="AEV124" s="97"/>
      <c r="AEW124" s="97"/>
      <c r="AEX124" s="97"/>
      <c r="AEY124" s="97"/>
      <c r="AEZ124" s="97"/>
      <c r="AFA124" s="97"/>
      <c r="AFB124" s="97"/>
      <c r="AFC124" s="97"/>
      <c r="AFD124" s="97"/>
      <c r="AFE124" s="97"/>
      <c r="AFF124" s="97"/>
      <c r="AFG124" s="97"/>
      <c r="AFH124" s="97"/>
      <c r="AFI124" s="97"/>
      <c r="AFJ124" s="97"/>
      <c r="AFK124" s="97"/>
      <c r="AFL124" s="97"/>
      <c r="AFM124" s="97"/>
      <c r="AFN124" s="97"/>
      <c r="AFO124" s="97"/>
      <c r="AFP124" s="97"/>
      <c r="AFQ124" s="97"/>
      <c r="AFR124" s="97"/>
      <c r="AFS124" s="97"/>
      <c r="AFT124" s="97"/>
      <c r="AFU124" s="97"/>
      <c r="AFV124" s="97"/>
      <c r="AFW124" s="97"/>
      <c r="AFX124" s="97"/>
      <c r="AFY124" s="97"/>
      <c r="AFZ124" s="97"/>
      <c r="AGA124" s="97"/>
      <c r="AGB124" s="97"/>
      <c r="AGC124" s="97"/>
      <c r="AGD124" s="97"/>
      <c r="AGE124" s="97"/>
      <c r="AGF124" s="97"/>
      <c r="AGG124" s="97"/>
      <c r="AGH124" s="97"/>
      <c r="AGI124" s="97"/>
      <c r="AGJ124" s="97"/>
      <c r="AGK124" s="97"/>
      <c r="AGL124" s="97"/>
      <c r="AGM124" s="97"/>
      <c r="AGN124" s="97"/>
      <c r="AGO124" s="97"/>
      <c r="AGP124" s="97"/>
      <c r="AGQ124" s="97"/>
      <c r="AGR124" s="97"/>
      <c r="AGS124" s="97"/>
      <c r="AGT124" s="97"/>
      <c r="AGU124" s="97"/>
      <c r="AGV124" s="97"/>
      <c r="AGW124" s="97"/>
      <c r="AGX124" s="97"/>
      <c r="AGY124" s="97"/>
      <c r="AGZ124" s="97"/>
      <c r="AHA124" s="97"/>
      <c r="AHB124" s="97"/>
      <c r="AHC124" s="97"/>
      <c r="AHD124" s="97"/>
      <c r="AHE124" s="97"/>
      <c r="AHF124" s="97"/>
      <c r="AHG124" s="97"/>
      <c r="AHH124" s="97"/>
      <c r="AHI124" s="97"/>
      <c r="AHJ124" s="97"/>
      <c r="AHK124" s="97"/>
      <c r="AHL124" s="97"/>
      <c r="AHM124" s="97"/>
      <c r="AHN124" s="97"/>
      <c r="AHO124" s="97"/>
      <c r="AHP124" s="97"/>
      <c r="AHQ124" s="97"/>
      <c r="AHR124" s="97"/>
      <c r="AHS124" s="97"/>
      <c r="AHT124" s="97"/>
      <c r="AHU124" s="97"/>
      <c r="AHV124" s="97"/>
      <c r="AHW124" s="97"/>
      <c r="AHX124" s="97"/>
      <c r="AHY124" s="97"/>
      <c r="AHZ124" s="97"/>
      <c r="AIA124" s="97"/>
      <c r="AIB124" s="97"/>
      <c r="AIC124" s="97"/>
      <c r="AID124" s="97"/>
      <c r="AIE124" s="97"/>
      <c r="AIF124" s="97"/>
      <c r="AIG124" s="97"/>
      <c r="AIH124" s="97"/>
      <c r="AII124" s="97"/>
      <c r="AIJ124" s="97"/>
      <c r="AIK124" s="97"/>
      <c r="AIL124" s="97"/>
      <c r="AIM124" s="97"/>
      <c r="AIN124" s="97"/>
      <c r="AIO124" s="97"/>
      <c r="AIP124" s="97"/>
      <c r="AIQ124" s="97"/>
      <c r="AIR124" s="97"/>
      <c r="AIS124" s="97"/>
      <c r="AIT124" s="97"/>
      <c r="AIU124" s="97"/>
      <c r="AIV124" s="97"/>
      <c r="AIW124" s="97"/>
      <c r="AIX124" s="97"/>
      <c r="AIY124" s="97"/>
      <c r="AIZ124" s="97"/>
      <c r="AJA124" s="97"/>
      <c r="AJB124" s="97"/>
      <c r="AJC124" s="97"/>
      <c r="AJD124" s="97"/>
      <c r="AJE124" s="97"/>
      <c r="AJF124" s="97"/>
      <c r="AJG124" s="97"/>
      <c r="AJH124" s="97"/>
      <c r="AJI124" s="97"/>
      <c r="AJJ124" s="97"/>
      <c r="AJK124" s="97"/>
      <c r="AJL124" s="97"/>
      <c r="AJM124" s="97"/>
      <c r="AJN124" s="97"/>
      <c r="AJO124" s="97"/>
      <c r="AJP124" s="97"/>
      <c r="AJQ124" s="97"/>
      <c r="AJR124" s="97"/>
      <c r="AJS124" s="97"/>
      <c r="AJT124" s="97"/>
      <c r="AJU124" s="97"/>
      <c r="AJV124" s="97"/>
      <c r="AJW124" s="97"/>
      <c r="AJX124" s="97"/>
      <c r="AJY124" s="97"/>
      <c r="AJZ124" s="97"/>
      <c r="AKA124" s="97"/>
      <c r="AKB124" s="97"/>
      <c r="AKC124" s="97"/>
      <c r="AKD124" s="97"/>
      <c r="AKE124" s="97"/>
      <c r="AKF124" s="97"/>
      <c r="AKG124" s="97"/>
      <c r="AKH124" s="97"/>
      <c r="AKI124" s="97"/>
      <c r="AKJ124" s="97"/>
      <c r="AKK124" s="97"/>
      <c r="AKL124" s="97"/>
      <c r="AKM124" s="97"/>
      <c r="AKN124" s="97"/>
      <c r="AKO124" s="97"/>
      <c r="AKP124" s="97"/>
      <c r="AKQ124" s="97"/>
      <c r="AKR124" s="97"/>
      <c r="AKS124" s="97"/>
      <c r="AKT124" s="97"/>
      <c r="AKU124" s="97"/>
      <c r="AKV124" s="97"/>
      <c r="AKW124" s="97"/>
      <c r="AKX124" s="97"/>
      <c r="AKY124" s="97"/>
      <c r="AKZ124" s="97"/>
      <c r="ALA124" s="97"/>
      <c r="ALB124" s="97"/>
      <c r="ALC124" s="97"/>
      <c r="ALD124" s="97"/>
      <c r="ALE124" s="97"/>
      <c r="ALF124" s="97"/>
      <c r="ALG124" s="97"/>
      <c r="ALH124" s="97"/>
      <c r="ALI124" s="97"/>
      <c r="ALJ124" s="97"/>
      <c r="ALK124" s="97"/>
      <c r="ALL124" s="97"/>
      <c r="ALM124" s="97"/>
      <c r="ALN124" s="97"/>
      <c r="ALO124" s="97"/>
      <c r="ALP124" s="97"/>
      <c r="ALQ124" s="97"/>
      <c r="ALR124" s="97"/>
      <c r="ALS124" s="97"/>
      <c r="ALT124" s="97"/>
      <c r="ALU124" s="97"/>
      <c r="ALV124" s="97"/>
      <c r="ALW124" s="97"/>
      <c r="ALX124" s="97"/>
      <c r="ALY124" s="97"/>
      <c r="ALZ124" s="97"/>
      <c r="AMA124" s="97"/>
      <c r="AMB124" s="97"/>
      <c r="AMC124" s="97"/>
      <c r="AMD124" s="97"/>
      <c r="AME124" s="97"/>
      <c r="AMF124" s="97"/>
      <c r="AMG124" s="97"/>
      <c r="AMH124" s="97"/>
      <c r="AMI124" s="97"/>
      <c r="AMJ124" s="97"/>
      <c r="AMK124" s="97"/>
      <c r="AML124" s="97"/>
      <c r="AMM124" s="97"/>
      <c r="AMN124" s="97"/>
    </row>
    <row r="125" spans="1:1028" ht="38.25">
      <c r="A125" s="36">
        <v>122</v>
      </c>
      <c r="B125" s="37">
        <v>136</v>
      </c>
      <c r="C125" s="38" t="s">
        <v>913</v>
      </c>
      <c r="D125" s="152" t="s">
        <v>1534</v>
      </c>
      <c r="E125" s="45">
        <v>74</v>
      </c>
      <c r="F125" s="45" t="s">
        <v>1309</v>
      </c>
      <c r="G125" s="45" t="s">
        <v>1449</v>
      </c>
      <c r="H125" s="46">
        <f>E125*659.01</f>
        <v>48766.74</v>
      </c>
      <c r="I125" s="46"/>
      <c r="J125" s="39"/>
      <c r="K125" s="58">
        <v>0</v>
      </c>
      <c r="L125" s="58">
        <v>1</v>
      </c>
      <c r="M125" s="58">
        <v>1</v>
      </c>
      <c r="N125" s="58" t="s">
        <v>1302</v>
      </c>
      <c r="O125" s="58" t="s">
        <v>1311</v>
      </c>
      <c r="P125" s="66"/>
      <c r="Q125" s="113">
        <v>0.5</v>
      </c>
      <c r="R125" s="130">
        <v>0.85</v>
      </c>
      <c r="S125" s="44" t="s">
        <v>1312</v>
      </c>
      <c r="T125" s="44" t="s">
        <v>1313</v>
      </c>
      <c r="U125" s="44" t="s">
        <v>1314</v>
      </c>
      <c r="V125" s="44" t="s">
        <v>1315</v>
      </c>
    </row>
    <row r="126" spans="1:1028" s="82" customFormat="1" ht="38.25">
      <c r="A126" s="36">
        <v>123</v>
      </c>
      <c r="B126" s="37">
        <v>137</v>
      </c>
      <c r="C126" s="38" t="s">
        <v>913</v>
      </c>
      <c r="D126" s="152" t="s">
        <v>1450</v>
      </c>
      <c r="E126" s="45"/>
      <c r="F126" s="45"/>
      <c r="G126" s="45"/>
      <c r="H126" s="46"/>
      <c r="I126" s="46"/>
      <c r="J126" s="39"/>
      <c r="K126" s="58">
        <v>0</v>
      </c>
      <c r="L126" s="58">
        <v>1</v>
      </c>
      <c r="M126" s="58">
        <v>1</v>
      </c>
      <c r="N126" s="58" t="s">
        <v>1302</v>
      </c>
      <c r="O126" s="58" t="s">
        <v>1435</v>
      </c>
      <c r="P126" s="66"/>
      <c r="Q126" s="113">
        <v>1</v>
      </c>
      <c r="R126" s="130">
        <v>1</v>
      </c>
      <c r="S126" s="44" t="s">
        <v>1312</v>
      </c>
      <c r="T126" s="44" t="s">
        <v>1313</v>
      </c>
      <c r="U126" s="44" t="s">
        <v>1314</v>
      </c>
      <c r="V126" s="44" t="s">
        <v>1315</v>
      </c>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c r="CY126" s="83"/>
      <c r="CZ126" s="83"/>
      <c r="DA126" s="83"/>
      <c r="DB126" s="83"/>
      <c r="DC126" s="83"/>
      <c r="DD126" s="83"/>
      <c r="DE126" s="83"/>
      <c r="DF126" s="83"/>
      <c r="DG126" s="83"/>
      <c r="DH126" s="83"/>
      <c r="DI126" s="83"/>
      <c r="DJ126" s="83"/>
      <c r="DK126" s="83"/>
      <c r="DL126" s="83"/>
      <c r="DM126" s="83"/>
      <c r="DN126" s="83"/>
      <c r="DO126" s="83"/>
      <c r="DP126" s="83"/>
      <c r="DQ126" s="83"/>
      <c r="DR126" s="83"/>
      <c r="DS126" s="83"/>
      <c r="DT126" s="83"/>
      <c r="DU126" s="83"/>
      <c r="DV126" s="83"/>
      <c r="DW126" s="83"/>
      <c r="DX126" s="83"/>
      <c r="DY126" s="83"/>
      <c r="DZ126" s="83"/>
      <c r="EA126" s="83"/>
      <c r="EB126" s="83"/>
      <c r="EC126" s="83"/>
      <c r="ED126" s="83"/>
      <c r="EE126" s="83"/>
      <c r="EF126" s="83"/>
      <c r="EG126" s="83"/>
      <c r="EH126" s="83"/>
      <c r="EI126" s="83"/>
      <c r="EJ126" s="83"/>
      <c r="EK126" s="83"/>
      <c r="EL126" s="83"/>
      <c r="EM126" s="83"/>
      <c r="EN126" s="83"/>
      <c r="EO126" s="83"/>
      <c r="EP126" s="83"/>
      <c r="EQ126" s="83"/>
      <c r="ER126" s="83"/>
      <c r="ES126" s="83"/>
      <c r="ET126" s="83"/>
      <c r="EU126" s="83"/>
      <c r="EV126" s="83"/>
      <c r="EW126" s="83"/>
      <c r="EX126" s="83"/>
      <c r="EY126" s="83"/>
      <c r="EZ126" s="83"/>
      <c r="FA126" s="83"/>
      <c r="FB126" s="83"/>
      <c r="FC126" s="83"/>
      <c r="FD126" s="83"/>
      <c r="FE126" s="83"/>
      <c r="FF126" s="83"/>
      <c r="FG126" s="83"/>
      <c r="FH126" s="83"/>
      <c r="FI126" s="83"/>
      <c r="FJ126" s="83"/>
      <c r="FK126" s="83"/>
      <c r="FL126" s="83"/>
      <c r="FM126" s="83"/>
      <c r="FN126" s="83"/>
      <c r="FO126" s="83"/>
      <c r="FP126" s="83"/>
      <c r="FQ126" s="83"/>
      <c r="FR126" s="83"/>
      <c r="FS126" s="83"/>
      <c r="FT126" s="83"/>
      <c r="FU126" s="83"/>
      <c r="FV126" s="83"/>
      <c r="FW126" s="83"/>
      <c r="FX126" s="83"/>
      <c r="FY126" s="83"/>
      <c r="FZ126" s="83"/>
      <c r="GA126" s="83"/>
      <c r="GB126" s="83"/>
      <c r="GC126" s="83"/>
      <c r="GD126" s="83"/>
      <c r="GE126" s="83"/>
      <c r="GF126" s="83"/>
      <c r="GG126" s="83"/>
      <c r="GH126" s="83"/>
      <c r="GI126" s="83"/>
      <c r="GJ126" s="83"/>
      <c r="GK126" s="83"/>
      <c r="GL126" s="83"/>
      <c r="GM126" s="83"/>
      <c r="GN126" s="83"/>
      <c r="GO126" s="83"/>
      <c r="GP126" s="83"/>
      <c r="GQ126" s="83"/>
      <c r="GR126" s="83"/>
      <c r="GS126" s="83"/>
      <c r="GT126" s="83"/>
      <c r="GU126" s="83"/>
      <c r="GV126" s="83"/>
      <c r="GW126" s="83"/>
      <c r="GX126" s="83"/>
      <c r="GY126" s="83"/>
      <c r="GZ126" s="83"/>
      <c r="HA126" s="83"/>
      <c r="HB126" s="83"/>
      <c r="HC126" s="83"/>
      <c r="HD126" s="83"/>
      <c r="HE126" s="83"/>
      <c r="HF126" s="83"/>
      <c r="HG126" s="83"/>
      <c r="HH126" s="83"/>
      <c r="HI126" s="83"/>
      <c r="HJ126" s="83"/>
      <c r="HK126" s="83"/>
      <c r="HL126" s="83"/>
      <c r="HM126" s="83"/>
      <c r="HN126" s="83"/>
      <c r="HO126" s="83"/>
      <c r="HP126" s="83"/>
      <c r="HQ126" s="83"/>
      <c r="HR126" s="83"/>
      <c r="HS126" s="83"/>
      <c r="HT126" s="83"/>
      <c r="HU126" s="83"/>
      <c r="HV126" s="83"/>
      <c r="HW126" s="83"/>
      <c r="HX126" s="83"/>
      <c r="HY126" s="83"/>
      <c r="HZ126" s="83"/>
      <c r="IA126" s="83"/>
      <c r="IB126" s="83"/>
      <c r="IC126" s="83"/>
      <c r="ID126" s="83"/>
      <c r="IE126" s="83"/>
      <c r="IF126" s="83"/>
      <c r="IG126" s="83"/>
      <c r="IH126" s="83"/>
      <c r="II126" s="83"/>
      <c r="IJ126" s="83"/>
      <c r="IK126" s="83"/>
      <c r="IL126" s="83"/>
      <c r="IM126" s="83"/>
      <c r="IN126" s="83"/>
      <c r="IO126" s="83"/>
      <c r="IP126" s="83"/>
      <c r="IQ126" s="83"/>
      <c r="IR126" s="83"/>
      <c r="IS126" s="83"/>
      <c r="IT126" s="83"/>
      <c r="IU126" s="83"/>
      <c r="IV126" s="83"/>
      <c r="IW126" s="83"/>
      <c r="IX126" s="83"/>
      <c r="IY126" s="83"/>
      <c r="IZ126" s="83"/>
      <c r="JA126" s="83"/>
      <c r="JB126" s="83"/>
      <c r="JC126" s="83"/>
      <c r="JD126" s="83"/>
      <c r="JE126" s="83"/>
      <c r="JF126" s="83"/>
      <c r="JG126" s="83"/>
      <c r="JH126" s="83"/>
      <c r="JI126" s="83"/>
      <c r="JJ126" s="83"/>
      <c r="JK126" s="83"/>
      <c r="JL126" s="83"/>
      <c r="JM126" s="83"/>
      <c r="JN126" s="83"/>
      <c r="JO126" s="83"/>
      <c r="JP126" s="83"/>
      <c r="JQ126" s="83"/>
      <c r="JR126" s="83"/>
      <c r="JS126" s="83"/>
      <c r="JT126" s="83"/>
      <c r="JU126" s="83"/>
      <c r="JV126" s="83"/>
      <c r="JW126" s="83"/>
      <c r="JX126" s="83"/>
      <c r="JY126" s="83"/>
      <c r="JZ126" s="83"/>
      <c r="KA126" s="83"/>
      <c r="KB126" s="83"/>
      <c r="KC126" s="83"/>
      <c r="KD126" s="83"/>
      <c r="KE126" s="83"/>
      <c r="KF126" s="83"/>
      <c r="KG126" s="83"/>
      <c r="KH126" s="83"/>
      <c r="KI126" s="83"/>
      <c r="KJ126" s="83"/>
      <c r="KK126" s="83"/>
      <c r="KL126" s="83"/>
      <c r="KM126" s="83"/>
      <c r="KN126" s="83"/>
      <c r="KO126" s="83"/>
      <c r="KP126" s="83"/>
      <c r="KQ126" s="83"/>
      <c r="KR126" s="83"/>
      <c r="KS126" s="83"/>
      <c r="KT126" s="83"/>
      <c r="KU126" s="83"/>
      <c r="KV126" s="83"/>
      <c r="KW126" s="83"/>
      <c r="KX126" s="83"/>
      <c r="KY126" s="83"/>
      <c r="KZ126" s="83"/>
      <c r="LA126" s="83"/>
      <c r="LB126" s="83"/>
      <c r="LC126" s="83"/>
      <c r="LD126" s="83"/>
      <c r="LE126" s="83"/>
      <c r="LF126" s="83"/>
      <c r="LG126" s="83"/>
      <c r="LH126" s="83"/>
      <c r="LI126" s="83"/>
      <c r="LJ126" s="83"/>
      <c r="LK126" s="83"/>
      <c r="LL126" s="83"/>
      <c r="LM126" s="83"/>
      <c r="LN126" s="83"/>
      <c r="LO126" s="83"/>
      <c r="LP126" s="83"/>
      <c r="LQ126" s="83"/>
      <c r="LR126" s="83"/>
      <c r="LS126" s="83"/>
      <c r="LT126" s="83"/>
      <c r="LU126" s="83"/>
      <c r="LV126" s="83"/>
      <c r="LW126" s="83"/>
      <c r="LX126" s="83"/>
      <c r="LY126" s="83"/>
      <c r="LZ126" s="83"/>
      <c r="MA126" s="83"/>
      <c r="MB126" s="83"/>
      <c r="MC126" s="83"/>
      <c r="MD126" s="83"/>
      <c r="ME126" s="83"/>
      <c r="MF126" s="83"/>
      <c r="MG126" s="83"/>
      <c r="MH126" s="83"/>
      <c r="MI126" s="83"/>
      <c r="MJ126" s="83"/>
      <c r="MK126" s="83"/>
      <c r="ML126" s="83"/>
      <c r="MM126" s="83"/>
      <c r="MN126" s="83"/>
      <c r="MO126" s="83"/>
      <c r="MP126" s="83"/>
      <c r="MQ126" s="83"/>
      <c r="MR126" s="83"/>
      <c r="MS126" s="83"/>
      <c r="MT126" s="83"/>
      <c r="MU126" s="83"/>
      <c r="MV126" s="83"/>
      <c r="MW126" s="83"/>
      <c r="MX126" s="83"/>
      <c r="MY126" s="83"/>
      <c r="MZ126" s="83"/>
      <c r="NA126" s="83"/>
      <c r="NB126" s="83"/>
      <c r="NC126" s="83"/>
      <c r="ND126" s="83"/>
      <c r="NE126" s="83"/>
      <c r="NF126" s="83"/>
      <c r="NG126" s="83"/>
      <c r="NH126" s="83"/>
      <c r="NI126" s="83"/>
      <c r="NJ126" s="83"/>
      <c r="NK126" s="83"/>
      <c r="NL126" s="83"/>
      <c r="NM126" s="83"/>
      <c r="NN126" s="83"/>
      <c r="NO126" s="83"/>
      <c r="NP126" s="83"/>
      <c r="NQ126" s="83"/>
      <c r="NR126" s="83"/>
      <c r="NS126" s="83"/>
      <c r="NT126" s="83"/>
      <c r="NU126" s="83"/>
      <c r="NV126" s="83"/>
      <c r="NW126" s="83"/>
      <c r="NX126" s="83"/>
      <c r="NY126" s="83"/>
      <c r="NZ126" s="83"/>
      <c r="OA126" s="83"/>
      <c r="OB126" s="83"/>
      <c r="OC126" s="83"/>
      <c r="OD126" s="83"/>
      <c r="OE126" s="83"/>
      <c r="OF126" s="83"/>
      <c r="OG126" s="83"/>
      <c r="OH126" s="83"/>
      <c r="OI126" s="83"/>
      <c r="OJ126" s="83"/>
      <c r="OK126" s="83"/>
      <c r="OL126" s="83"/>
      <c r="OM126" s="83"/>
      <c r="ON126" s="83"/>
      <c r="OO126" s="83"/>
      <c r="OP126" s="83"/>
      <c r="OQ126" s="83"/>
      <c r="OR126" s="83"/>
      <c r="OS126" s="83"/>
      <c r="OT126" s="83"/>
      <c r="OU126" s="83"/>
      <c r="OV126" s="83"/>
      <c r="OW126" s="83"/>
      <c r="OX126" s="83"/>
      <c r="OY126" s="83"/>
      <c r="OZ126" s="83"/>
      <c r="PA126" s="83"/>
      <c r="PB126" s="83"/>
      <c r="PC126" s="83"/>
      <c r="PD126" s="83"/>
      <c r="PE126" s="83"/>
      <c r="PF126" s="83"/>
      <c r="PG126" s="83"/>
      <c r="PH126" s="83"/>
      <c r="PI126" s="83"/>
      <c r="PJ126" s="83"/>
      <c r="PK126" s="83"/>
      <c r="PL126" s="83"/>
      <c r="PM126" s="83"/>
      <c r="PN126" s="83"/>
      <c r="PO126" s="83"/>
      <c r="PP126" s="83"/>
      <c r="PQ126" s="83"/>
      <c r="PR126" s="83"/>
      <c r="PS126" s="83"/>
      <c r="PT126" s="83"/>
      <c r="PU126" s="83"/>
      <c r="PV126" s="83"/>
      <c r="PW126" s="83"/>
      <c r="PX126" s="83"/>
      <c r="PY126" s="83"/>
      <c r="PZ126" s="83"/>
      <c r="QA126" s="83"/>
      <c r="QB126" s="83"/>
      <c r="QC126" s="83"/>
      <c r="QD126" s="83"/>
      <c r="QE126" s="83"/>
      <c r="QF126" s="83"/>
      <c r="QG126" s="83"/>
      <c r="QH126" s="83"/>
      <c r="QI126" s="83"/>
      <c r="QJ126" s="83"/>
      <c r="QK126" s="83"/>
      <c r="QL126" s="83"/>
      <c r="QM126" s="83"/>
      <c r="QN126" s="83"/>
      <c r="QO126" s="83"/>
      <c r="QP126" s="83"/>
      <c r="QQ126" s="83"/>
      <c r="QR126" s="83"/>
      <c r="QS126" s="83"/>
      <c r="QT126" s="83"/>
      <c r="QU126" s="83"/>
      <c r="QV126" s="83"/>
      <c r="QW126" s="83"/>
      <c r="QX126" s="83"/>
      <c r="QY126" s="83"/>
      <c r="QZ126" s="83"/>
      <c r="RA126" s="83"/>
      <c r="RB126" s="83"/>
      <c r="RC126" s="83"/>
      <c r="RD126" s="83"/>
      <c r="RE126" s="83"/>
      <c r="RF126" s="83"/>
      <c r="RG126" s="83"/>
      <c r="RH126" s="83"/>
      <c r="RI126" s="83"/>
      <c r="RJ126" s="83"/>
      <c r="RK126" s="83"/>
      <c r="RL126" s="83"/>
      <c r="RM126" s="83"/>
      <c r="RN126" s="83"/>
      <c r="RO126" s="83"/>
      <c r="RP126" s="83"/>
      <c r="RQ126" s="83"/>
      <c r="RR126" s="83"/>
      <c r="RS126" s="83"/>
      <c r="RT126" s="83"/>
      <c r="RU126" s="83"/>
      <c r="RV126" s="83"/>
      <c r="RW126" s="83"/>
      <c r="RX126" s="83"/>
      <c r="RY126" s="83"/>
      <c r="RZ126" s="83"/>
      <c r="SA126" s="83"/>
      <c r="SB126" s="83"/>
      <c r="SC126" s="83"/>
      <c r="SD126" s="83"/>
      <c r="SE126" s="83"/>
      <c r="SF126" s="83"/>
      <c r="SG126" s="83"/>
      <c r="SH126" s="83"/>
      <c r="SI126" s="83"/>
      <c r="SJ126" s="83"/>
      <c r="SK126" s="83"/>
      <c r="SL126" s="83"/>
      <c r="SM126" s="83"/>
      <c r="SN126" s="83"/>
      <c r="SO126" s="83"/>
      <c r="SP126" s="83"/>
      <c r="SQ126" s="83"/>
      <c r="SR126" s="83"/>
      <c r="SS126" s="83"/>
      <c r="ST126" s="83"/>
      <c r="SU126" s="83"/>
      <c r="SV126" s="83"/>
      <c r="SW126" s="83"/>
      <c r="SX126" s="83"/>
      <c r="SY126" s="83"/>
      <c r="SZ126" s="83"/>
      <c r="TA126" s="83"/>
      <c r="TB126" s="83"/>
      <c r="TC126" s="83"/>
      <c r="TD126" s="83"/>
      <c r="TE126" s="83"/>
      <c r="TF126" s="83"/>
      <c r="TG126" s="83"/>
      <c r="TH126" s="83"/>
      <c r="TI126" s="83"/>
      <c r="TJ126" s="83"/>
      <c r="TK126" s="83"/>
      <c r="TL126" s="83"/>
      <c r="TM126" s="83"/>
      <c r="TN126" s="83"/>
      <c r="TO126" s="83"/>
      <c r="TP126" s="83"/>
      <c r="TQ126" s="83"/>
      <c r="TR126" s="83"/>
      <c r="TS126" s="83"/>
      <c r="TT126" s="83"/>
      <c r="TU126" s="83"/>
      <c r="TV126" s="83"/>
      <c r="TW126" s="83"/>
      <c r="TX126" s="83"/>
      <c r="TY126" s="83"/>
      <c r="TZ126" s="83"/>
      <c r="UA126" s="83"/>
      <c r="UB126" s="83"/>
      <c r="UC126" s="83"/>
      <c r="UD126" s="83"/>
      <c r="UE126" s="83"/>
      <c r="UF126" s="83"/>
      <c r="UG126" s="83"/>
      <c r="UH126" s="83"/>
      <c r="UI126" s="83"/>
      <c r="UJ126" s="83"/>
      <c r="UK126" s="83"/>
      <c r="UL126" s="83"/>
      <c r="UM126" s="83"/>
      <c r="UN126" s="83"/>
      <c r="UO126" s="83"/>
      <c r="UP126" s="83"/>
      <c r="UQ126" s="83"/>
      <c r="UR126" s="83"/>
      <c r="US126" s="83"/>
      <c r="UT126" s="83"/>
      <c r="UU126" s="83"/>
      <c r="UV126" s="83"/>
      <c r="UW126" s="83"/>
      <c r="UX126" s="83"/>
      <c r="UY126" s="83"/>
      <c r="UZ126" s="83"/>
      <c r="VA126" s="83"/>
      <c r="VB126" s="83"/>
      <c r="VC126" s="83"/>
      <c r="VD126" s="83"/>
      <c r="VE126" s="83"/>
      <c r="VF126" s="83"/>
      <c r="VG126" s="83"/>
      <c r="VH126" s="83"/>
      <c r="VI126" s="83"/>
      <c r="VJ126" s="83"/>
      <c r="VK126" s="83"/>
      <c r="VL126" s="83"/>
      <c r="VM126" s="83"/>
      <c r="VN126" s="83"/>
      <c r="VO126" s="83"/>
      <c r="VP126" s="83"/>
      <c r="VQ126" s="83"/>
      <c r="VR126" s="83"/>
      <c r="VS126" s="83"/>
      <c r="VT126" s="83"/>
      <c r="VU126" s="83"/>
      <c r="VV126" s="83"/>
      <c r="VW126" s="83"/>
      <c r="VX126" s="83"/>
      <c r="VY126" s="83"/>
      <c r="VZ126" s="83"/>
      <c r="WA126" s="83"/>
      <c r="WB126" s="83"/>
      <c r="WC126" s="83"/>
      <c r="WD126" s="83"/>
      <c r="WE126" s="83"/>
      <c r="WF126" s="83"/>
      <c r="WG126" s="83"/>
      <c r="WH126" s="83"/>
      <c r="WI126" s="83"/>
      <c r="WJ126" s="83"/>
      <c r="WK126" s="83"/>
      <c r="WL126" s="83"/>
      <c r="WM126" s="83"/>
      <c r="WN126" s="83"/>
      <c r="WO126" s="83"/>
      <c r="WP126" s="83"/>
      <c r="WQ126" s="83"/>
      <c r="WR126" s="83"/>
      <c r="WS126" s="83"/>
      <c r="WT126" s="83"/>
      <c r="WU126" s="83"/>
      <c r="WV126" s="83"/>
      <c r="WW126" s="83"/>
      <c r="WX126" s="83"/>
      <c r="WY126" s="83"/>
      <c r="WZ126" s="83"/>
      <c r="XA126" s="83"/>
      <c r="XB126" s="83"/>
      <c r="XC126" s="83"/>
      <c r="XD126" s="83"/>
      <c r="XE126" s="83"/>
      <c r="XF126" s="83"/>
      <c r="XG126" s="83"/>
      <c r="XH126" s="83"/>
      <c r="XI126" s="83"/>
      <c r="XJ126" s="83"/>
      <c r="XK126" s="83"/>
      <c r="XL126" s="83"/>
      <c r="XM126" s="83"/>
      <c r="XN126" s="83"/>
      <c r="XO126" s="83"/>
      <c r="XP126" s="83"/>
      <c r="XQ126" s="83"/>
      <c r="XR126" s="83"/>
      <c r="XS126" s="83"/>
      <c r="XT126" s="83"/>
      <c r="XU126" s="83"/>
      <c r="XV126" s="83"/>
      <c r="XW126" s="83"/>
      <c r="XX126" s="83"/>
      <c r="XY126" s="83"/>
      <c r="XZ126" s="83"/>
      <c r="YA126" s="83"/>
      <c r="YB126" s="83"/>
      <c r="YC126" s="83"/>
      <c r="YD126" s="83"/>
      <c r="YE126" s="83"/>
      <c r="YF126" s="83"/>
      <c r="YG126" s="83"/>
      <c r="YH126" s="83"/>
      <c r="YI126" s="83"/>
      <c r="YJ126" s="83"/>
      <c r="YK126" s="83"/>
      <c r="YL126" s="83"/>
      <c r="YM126" s="83"/>
      <c r="YN126" s="83"/>
      <c r="YO126" s="83"/>
      <c r="YP126" s="83"/>
      <c r="YQ126" s="83"/>
      <c r="YR126" s="83"/>
      <c r="YS126" s="83"/>
      <c r="YT126" s="83"/>
      <c r="YU126" s="83"/>
      <c r="YV126" s="83"/>
      <c r="YW126" s="83"/>
      <c r="YX126" s="83"/>
      <c r="YY126" s="83"/>
      <c r="YZ126" s="83"/>
      <c r="ZA126" s="83"/>
      <c r="ZB126" s="83"/>
      <c r="ZC126" s="83"/>
      <c r="ZD126" s="83"/>
      <c r="ZE126" s="83"/>
      <c r="ZF126" s="83"/>
      <c r="ZG126" s="83"/>
      <c r="ZH126" s="83"/>
      <c r="ZI126" s="83"/>
      <c r="ZJ126" s="83"/>
      <c r="ZK126" s="83"/>
      <c r="ZL126" s="83"/>
      <c r="ZM126" s="83"/>
      <c r="ZN126" s="83"/>
      <c r="ZO126" s="83"/>
      <c r="ZP126" s="83"/>
      <c r="ZQ126" s="83"/>
      <c r="ZR126" s="83"/>
      <c r="ZS126" s="83"/>
      <c r="ZT126" s="83"/>
      <c r="ZU126" s="83"/>
      <c r="ZV126" s="83"/>
      <c r="ZW126" s="83"/>
      <c r="ZX126" s="83"/>
      <c r="ZY126" s="83"/>
      <c r="ZZ126" s="83"/>
      <c r="AAA126" s="83"/>
      <c r="AAB126" s="83"/>
      <c r="AAC126" s="83"/>
      <c r="AAD126" s="83"/>
      <c r="AAE126" s="83"/>
      <c r="AAF126" s="83"/>
      <c r="AAG126" s="83"/>
      <c r="AAH126" s="83"/>
      <c r="AAI126" s="83"/>
      <c r="AAJ126" s="83"/>
      <c r="AAK126" s="83"/>
      <c r="AAL126" s="83"/>
      <c r="AAM126" s="83"/>
      <c r="AAN126" s="83"/>
      <c r="AAO126" s="83"/>
      <c r="AAP126" s="83"/>
      <c r="AAQ126" s="83"/>
      <c r="AAR126" s="83"/>
      <c r="AAS126" s="83"/>
      <c r="AAT126" s="83"/>
      <c r="AAU126" s="83"/>
      <c r="AAV126" s="83"/>
      <c r="AAW126" s="83"/>
      <c r="AAX126" s="83"/>
      <c r="AAY126" s="83"/>
      <c r="AAZ126" s="83"/>
      <c r="ABA126" s="83"/>
      <c r="ABB126" s="83"/>
      <c r="ABC126" s="83"/>
      <c r="ABD126" s="83"/>
      <c r="ABE126" s="83"/>
      <c r="ABF126" s="83"/>
      <c r="ABG126" s="83"/>
      <c r="ABH126" s="83"/>
      <c r="ABI126" s="83"/>
      <c r="ABJ126" s="83"/>
      <c r="ABK126" s="83"/>
      <c r="ABL126" s="83"/>
      <c r="ABM126" s="83"/>
      <c r="ABN126" s="83"/>
      <c r="ABO126" s="83"/>
      <c r="ABP126" s="83"/>
      <c r="ABQ126" s="83"/>
      <c r="ABR126" s="83"/>
      <c r="ABS126" s="83"/>
      <c r="ABT126" s="83"/>
      <c r="ABU126" s="83"/>
      <c r="ABV126" s="83"/>
      <c r="ABW126" s="83"/>
      <c r="ABX126" s="83"/>
      <c r="ABY126" s="83"/>
      <c r="ABZ126" s="83"/>
      <c r="ACA126" s="83"/>
      <c r="ACB126" s="83"/>
      <c r="ACC126" s="83"/>
      <c r="ACD126" s="83"/>
      <c r="ACE126" s="83"/>
      <c r="ACF126" s="83"/>
      <c r="ACG126" s="83"/>
      <c r="ACH126" s="83"/>
      <c r="ACI126" s="83"/>
      <c r="ACJ126" s="83"/>
      <c r="ACK126" s="83"/>
      <c r="ACL126" s="83"/>
      <c r="ACM126" s="83"/>
      <c r="ACN126" s="83"/>
      <c r="ACO126" s="83"/>
      <c r="ACP126" s="83"/>
      <c r="ACQ126" s="83"/>
      <c r="ACR126" s="83"/>
      <c r="ACS126" s="83"/>
      <c r="ACT126" s="83"/>
      <c r="ACU126" s="83"/>
      <c r="ACV126" s="83"/>
      <c r="ACW126" s="83"/>
      <c r="ACX126" s="83"/>
      <c r="ACY126" s="83"/>
      <c r="ACZ126" s="83"/>
      <c r="ADA126" s="83"/>
      <c r="ADB126" s="83"/>
      <c r="ADC126" s="83"/>
      <c r="ADD126" s="83"/>
      <c r="ADE126" s="83"/>
      <c r="ADF126" s="83"/>
      <c r="ADG126" s="83"/>
      <c r="ADH126" s="83"/>
      <c r="ADI126" s="83"/>
      <c r="ADJ126" s="83"/>
      <c r="ADK126" s="83"/>
      <c r="ADL126" s="83"/>
      <c r="ADM126" s="83"/>
      <c r="ADN126" s="83"/>
      <c r="ADO126" s="83"/>
      <c r="ADP126" s="83"/>
      <c r="ADQ126" s="83"/>
      <c r="ADR126" s="83"/>
      <c r="ADS126" s="83"/>
      <c r="ADT126" s="83"/>
      <c r="ADU126" s="83"/>
      <c r="ADV126" s="83"/>
      <c r="ADW126" s="83"/>
      <c r="ADX126" s="83"/>
      <c r="ADY126" s="83"/>
      <c r="ADZ126" s="83"/>
      <c r="AEA126" s="83"/>
      <c r="AEB126" s="83"/>
      <c r="AEC126" s="83"/>
      <c r="AED126" s="83"/>
      <c r="AEE126" s="83"/>
      <c r="AEF126" s="83"/>
      <c r="AEG126" s="83"/>
      <c r="AEH126" s="83"/>
      <c r="AEI126" s="83"/>
      <c r="AEJ126" s="83"/>
      <c r="AEK126" s="83"/>
      <c r="AEL126" s="83"/>
      <c r="AEM126" s="83"/>
      <c r="AEN126" s="83"/>
      <c r="AEO126" s="83"/>
      <c r="AEP126" s="83"/>
      <c r="AEQ126" s="83"/>
      <c r="AER126" s="83"/>
      <c r="AES126" s="83"/>
      <c r="AET126" s="83"/>
      <c r="AEU126" s="83"/>
      <c r="AEV126" s="83"/>
      <c r="AEW126" s="83"/>
      <c r="AEX126" s="83"/>
      <c r="AEY126" s="83"/>
      <c r="AEZ126" s="83"/>
      <c r="AFA126" s="83"/>
      <c r="AFB126" s="83"/>
      <c r="AFC126" s="83"/>
      <c r="AFD126" s="83"/>
      <c r="AFE126" s="83"/>
      <c r="AFF126" s="83"/>
      <c r="AFG126" s="83"/>
      <c r="AFH126" s="83"/>
      <c r="AFI126" s="83"/>
      <c r="AFJ126" s="83"/>
      <c r="AFK126" s="83"/>
      <c r="AFL126" s="83"/>
      <c r="AFM126" s="83"/>
      <c r="AFN126" s="83"/>
      <c r="AFO126" s="83"/>
      <c r="AFP126" s="83"/>
      <c r="AFQ126" s="83"/>
      <c r="AFR126" s="83"/>
      <c r="AFS126" s="83"/>
      <c r="AFT126" s="83"/>
      <c r="AFU126" s="83"/>
      <c r="AFV126" s="83"/>
      <c r="AFW126" s="83"/>
      <c r="AFX126" s="83"/>
      <c r="AFY126" s="83"/>
      <c r="AFZ126" s="83"/>
      <c r="AGA126" s="83"/>
      <c r="AGB126" s="83"/>
      <c r="AGC126" s="83"/>
      <c r="AGD126" s="83"/>
      <c r="AGE126" s="83"/>
      <c r="AGF126" s="83"/>
      <c r="AGG126" s="83"/>
      <c r="AGH126" s="83"/>
      <c r="AGI126" s="83"/>
      <c r="AGJ126" s="83"/>
      <c r="AGK126" s="83"/>
      <c r="AGL126" s="83"/>
      <c r="AGM126" s="83"/>
      <c r="AGN126" s="83"/>
      <c r="AGO126" s="83"/>
      <c r="AGP126" s="83"/>
      <c r="AGQ126" s="83"/>
      <c r="AGR126" s="83"/>
      <c r="AGS126" s="83"/>
      <c r="AGT126" s="83"/>
      <c r="AGU126" s="83"/>
      <c r="AGV126" s="83"/>
      <c r="AGW126" s="83"/>
      <c r="AGX126" s="83"/>
      <c r="AGY126" s="83"/>
      <c r="AGZ126" s="83"/>
      <c r="AHA126" s="83"/>
      <c r="AHB126" s="83"/>
      <c r="AHC126" s="83"/>
      <c r="AHD126" s="83"/>
      <c r="AHE126" s="83"/>
      <c r="AHF126" s="83"/>
      <c r="AHG126" s="83"/>
      <c r="AHH126" s="83"/>
      <c r="AHI126" s="83"/>
      <c r="AHJ126" s="83"/>
      <c r="AHK126" s="83"/>
      <c r="AHL126" s="83"/>
      <c r="AHM126" s="83"/>
      <c r="AHN126" s="83"/>
      <c r="AHO126" s="83"/>
      <c r="AHP126" s="83"/>
      <c r="AHQ126" s="83"/>
      <c r="AHR126" s="83"/>
      <c r="AHS126" s="83"/>
      <c r="AHT126" s="83"/>
      <c r="AHU126" s="83"/>
      <c r="AHV126" s="83"/>
      <c r="AHW126" s="83"/>
      <c r="AHX126" s="83"/>
      <c r="AHY126" s="83"/>
      <c r="AHZ126" s="83"/>
      <c r="AIA126" s="83"/>
      <c r="AIB126" s="83"/>
      <c r="AIC126" s="83"/>
      <c r="AID126" s="83"/>
      <c r="AIE126" s="83"/>
      <c r="AIF126" s="83"/>
      <c r="AIG126" s="83"/>
      <c r="AIH126" s="83"/>
      <c r="AII126" s="83"/>
      <c r="AIJ126" s="83"/>
      <c r="AIK126" s="83"/>
      <c r="AIL126" s="83"/>
      <c r="AIM126" s="83"/>
      <c r="AIN126" s="83"/>
      <c r="AIO126" s="83"/>
      <c r="AIP126" s="83"/>
      <c r="AIQ126" s="83"/>
      <c r="AIR126" s="83"/>
      <c r="AIS126" s="83"/>
      <c r="AIT126" s="83"/>
      <c r="AIU126" s="83"/>
      <c r="AIV126" s="83"/>
      <c r="AIW126" s="83"/>
      <c r="AIX126" s="83"/>
      <c r="AIY126" s="83"/>
      <c r="AIZ126" s="83"/>
      <c r="AJA126" s="83"/>
      <c r="AJB126" s="83"/>
      <c r="AJC126" s="83"/>
      <c r="AJD126" s="83"/>
      <c r="AJE126" s="83"/>
      <c r="AJF126" s="83"/>
      <c r="AJG126" s="83"/>
      <c r="AJH126" s="83"/>
      <c r="AJI126" s="83"/>
      <c r="AJJ126" s="83"/>
      <c r="AJK126" s="83"/>
      <c r="AJL126" s="83"/>
      <c r="AJM126" s="83"/>
      <c r="AJN126" s="83"/>
      <c r="AJO126" s="83"/>
      <c r="AJP126" s="83"/>
      <c r="AJQ126" s="83"/>
      <c r="AJR126" s="83"/>
      <c r="AJS126" s="83"/>
      <c r="AJT126" s="83"/>
      <c r="AJU126" s="83"/>
      <c r="AJV126" s="83"/>
      <c r="AJW126" s="83"/>
      <c r="AJX126" s="83"/>
      <c r="AJY126" s="83"/>
      <c r="AJZ126" s="83"/>
      <c r="AKA126" s="83"/>
      <c r="AKB126" s="83"/>
      <c r="AKC126" s="83"/>
      <c r="AKD126" s="83"/>
      <c r="AKE126" s="83"/>
      <c r="AKF126" s="83"/>
      <c r="AKG126" s="83"/>
      <c r="AKH126" s="83"/>
      <c r="AKI126" s="83"/>
      <c r="AKJ126" s="83"/>
      <c r="AKK126" s="83"/>
      <c r="AKL126" s="83"/>
      <c r="AKM126" s="83"/>
      <c r="AKN126" s="83"/>
      <c r="AKO126" s="83"/>
      <c r="AKP126" s="83"/>
      <c r="AKQ126" s="83"/>
      <c r="AKR126" s="83"/>
      <c r="AKS126" s="83"/>
      <c r="AKT126" s="83"/>
      <c r="AKU126" s="83"/>
      <c r="AKV126" s="83"/>
      <c r="AKW126" s="83"/>
      <c r="AKX126" s="83"/>
      <c r="AKY126" s="83"/>
      <c r="AKZ126" s="83"/>
      <c r="ALA126" s="83"/>
      <c r="ALB126" s="83"/>
      <c r="ALC126" s="83"/>
      <c r="ALD126" s="83"/>
      <c r="ALE126" s="83"/>
      <c r="ALF126" s="83"/>
      <c r="ALG126" s="83"/>
      <c r="ALH126" s="83"/>
      <c r="ALI126" s="83"/>
      <c r="ALJ126" s="83"/>
      <c r="ALK126" s="83"/>
      <c r="ALL126" s="83"/>
      <c r="ALM126" s="83"/>
      <c r="ALN126" s="83"/>
      <c r="ALO126" s="83"/>
      <c r="ALP126" s="83"/>
      <c r="ALQ126" s="83"/>
      <c r="ALR126" s="83"/>
      <c r="ALS126" s="83"/>
      <c r="ALT126" s="83"/>
      <c r="ALU126" s="83"/>
      <c r="ALV126" s="83"/>
      <c r="ALW126" s="83"/>
      <c r="ALX126" s="83"/>
      <c r="ALY126" s="83"/>
      <c r="ALZ126" s="83"/>
      <c r="AMA126" s="83"/>
      <c r="AMB126" s="83"/>
      <c r="AMC126" s="83"/>
      <c r="AMD126" s="83"/>
      <c r="AME126" s="83"/>
      <c r="AMF126" s="83"/>
      <c r="AMG126" s="83"/>
      <c r="AMH126" s="83"/>
      <c r="AMI126" s="83"/>
      <c r="AMJ126" s="83"/>
      <c r="AMK126" s="83"/>
      <c r="AML126" s="83"/>
      <c r="AMM126" s="83"/>
      <c r="AMN126" s="83"/>
    </row>
    <row r="127" spans="1:1028" s="82" customFormat="1" ht="38.25">
      <c r="A127" s="36">
        <v>124</v>
      </c>
      <c r="B127" s="37">
        <v>138</v>
      </c>
      <c r="C127" s="38" t="s">
        <v>913</v>
      </c>
      <c r="D127" s="152" t="s">
        <v>1451</v>
      </c>
      <c r="E127" s="45"/>
      <c r="F127" s="45"/>
      <c r="G127" s="45"/>
      <c r="H127" s="46"/>
      <c r="I127" s="46"/>
      <c r="J127" s="39"/>
      <c r="K127" s="58"/>
      <c r="L127" s="58">
        <v>0.2</v>
      </c>
      <c r="M127" s="58">
        <v>0.8</v>
      </c>
      <c r="N127" s="58" t="s">
        <v>1302</v>
      </c>
      <c r="O127" s="58" t="s">
        <v>1452</v>
      </c>
      <c r="P127" s="66"/>
      <c r="Q127" s="113">
        <v>0.05</v>
      </c>
      <c r="R127" s="130"/>
      <c r="S127" s="44" t="s">
        <v>1304</v>
      </c>
      <c r="T127" s="44" t="s">
        <v>1313</v>
      </c>
      <c r="U127" s="44" t="s">
        <v>1331</v>
      </c>
      <c r="V127" s="44" t="s">
        <v>1315</v>
      </c>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c r="CY127" s="83"/>
      <c r="CZ127" s="83"/>
      <c r="DA127" s="83"/>
      <c r="DB127" s="83"/>
      <c r="DC127" s="83"/>
      <c r="DD127" s="83"/>
      <c r="DE127" s="83"/>
      <c r="DF127" s="83"/>
      <c r="DG127" s="83"/>
      <c r="DH127" s="83"/>
      <c r="DI127" s="83"/>
      <c r="DJ127" s="83"/>
      <c r="DK127" s="83"/>
      <c r="DL127" s="83"/>
      <c r="DM127" s="83"/>
      <c r="DN127" s="83"/>
      <c r="DO127" s="83"/>
      <c r="DP127" s="83"/>
      <c r="DQ127" s="83"/>
      <c r="DR127" s="83"/>
      <c r="DS127" s="83"/>
      <c r="DT127" s="83"/>
      <c r="DU127" s="83"/>
      <c r="DV127" s="83"/>
      <c r="DW127" s="83"/>
      <c r="DX127" s="83"/>
      <c r="DY127" s="83"/>
      <c r="DZ127" s="83"/>
      <c r="EA127" s="83"/>
      <c r="EB127" s="83"/>
      <c r="EC127" s="83"/>
      <c r="ED127" s="83"/>
      <c r="EE127" s="83"/>
      <c r="EF127" s="83"/>
      <c r="EG127" s="83"/>
      <c r="EH127" s="83"/>
      <c r="EI127" s="83"/>
      <c r="EJ127" s="83"/>
      <c r="EK127" s="83"/>
      <c r="EL127" s="83"/>
      <c r="EM127" s="83"/>
      <c r="EN127" s="83"/>
      <c r="EO127" s="83"/>
      <c r="EP127" s="83"/>
      <c r="EQ127" s="83"/>
      <c r="ER127" s="83"/>
      <c r="ES127" s="83"/>
      <c r="ET127" s="83"/>
      <c r="EU127" s="83"/>
      <c r="EV127" s="83"/>
      <c r="EW127" s="83"/>
      <c r="EX127" s="83"/>
      <c r="EY127" s="83"/>
      <c r="EZ127" s="83"/>
      <c r="FA127" s="83"/>
      <c r="FB127" s="83"/>
      <c r="FC127" s="83"/>
      <c r="FD127" s="83"/>
      <c r="FE127" s="83"/>
      <c r="FF127" s="83"/>
      <c r="FG127" s="83"/>
      <c r="FH127" s="83"/>
      <c r="FI127" s="83"/>
      <c r="FJ127" s="83"/>
      <c r="FK127" s="83"/>
      <c r="FL127" s="83"/>
      <c r="FM127" s="83"/>
      <c r="FN127" s="83"/>
      <c r="FO127" s="83"/>
      <c r="FP127" s="83"/>
      <c r="FQ127" s="83"/>
      <c r="FR127" s="83"/>
      <c r="FS127" s="83"/>
      <c r="FT127" s="83"/>
      <c r="FU127" s="83"/>
      <c r="FV127" s="83"/>
      <c r="FW127" s="83"/>
      <c r="FX127" s="83"/>
      <c r="FY127" s="83"/>
      <c r="FZ127" s="83"/>
      <c r="GA127" s="83"/>
      <c r="GB127" s="83"/>
      <c r="GC127" s="83"/>
      <c r="GD127" s="83"/>
      <c r="GE127" s="83"/>
      <c r="GF127" s="83"/>
      <c r="GG127" s="83"/>
      <c r="GH127" s="83"/>
      <c r="GI127" s="83"/>
      <c r="GJ127" s="83"/>
      <c r="GK127" s="83"/>
      <c r="GL127" s="83"/>
      <c r="GM127" s="83"/>
      <c r="GN127" s="83"/>
      <c r="GO127" s="83"/>
      <c r="GP127" s="83"/>
      <c r="GQ127" s="83"/>
      <c r="GR127" s="83"/>
      <c r="GS127" s="83"/>
      <c r="GT127" s="83"/>
      <c r="GU127" s="83"/>
      <c r="GV127" s="83"/>
      <c r="GW127" s="83"/>
      <c r="GX127" s="83"/>
      <c r="GY127" s="83"/>
      <c r="GZ127" s="83"/>
      <c r="HA127" s="83"/>
      <c r="HB127" s="83"/>
      <c r="HC127" s="83"/>
      <c r="HD127" s="83"/>
      <c r="HE127" s="83"/>
      <c r="HF127" s="83"/>
      <c r="HG127" s="83"/>
      <c r="HH127" s="83"/>
      <c r="HI127" s="83"/>
      <c r="HJ127" s="83"/>
      <c r="HK127" s="83"/>
      <c r="HL127" s="83"/>
      <c r="HM127" s="83"/>
      <c r="HN127" s="83"/>
      <c r="HO127" s="83"/>
      <c r="HP127" s="83"/>
      <c r="HQ127" s="83"/>
      <c r="HR127" s="83"/>
      <c r="HS127" s="83"/>
      <c r="HT127" s="83"/>
      <c r="HU127" s="83"/>
      <c r="HV127" s="83"/>
      <c r="HW127" s="83"/>
      <c r="HX127" s="83"/>
      <c r="HY127" s="83"/>
      <c r="HZ127" s="83"/>
      <c r="IA127" s="83"/>
      <c r="IB127" s="83"/>
      <c r="IC127" s="83"/>
      <c r="ID127" s="83"/>
      <c r="IE127" s="83"/>
      <c r="IF127" s="83"/>
      <c r="IG127" s="83"/>
      <c r="IH127" s="83"/>
      <c r="II127" s="83"/>
      <c r="IJ127" s="83"/>
      <c r="IK127" s="83"/>
      <c r="IL127" s="83"/>
      <c r="IM127" s="83"/>
      <c r="IN127" s="83"/>
      <c r="IO127" s="83"/>
      <c r="IP127" s="83"/>
      <c r="IQ127" s="83"/>
      <c r="IR127" s="83"/>
      <c r="IS127" s="83"/>
      <c r="IT127" s="83"/>
      <c r="IU127" s="83"/>
      <c r="IV127" s="83"/>
      <c r="IW127" s="83"/>
      <c r="IX127" s="83"/>
      <c r="IY127" s="83"/>
      <c r="IZ127" s="83"/>
      <c r="JA127" s="83"/>
      <c r="JB127" s="83"/>
      <c r="JC127" s="83"/>
      <c r="JD127" s="83"/>
      <c r="JE127" s="83"/>
      <c r="JF127" s="83"/>
      <c r="JG127" s="83"/>
      <c r="JH127" s="83"/>
      <c r="JI127" s="83"/>
      <c r="JJ127" s="83"/>
      <c r="JK127" s="83"/>
      <c r="JL127" s="83"/>
      <c r="JM127" s="83"/>
      <c r="JN127" s="83"/>
      <c r="JO127" s="83"/>
      <c r="JP127" s="83"/>
      <c r="JQ127" s="83"/>
      <c r="JR127" s="83"/>
      <c r="JS127" s="83"/>
      <c r="JT127" s="83"/>
      <c r="JU127" s="83"/>
      <c r="JV127" s="83"/>
      <c r="JW127" s="83"/>
      <c r="JX127" s="83"/>
      <c r="JY127" s="83"/>
      <c r="JZ127" s="83"/>
      <c r="KA127" s="83"/>
      <c r="KB127" s="83"/>
      <c r="KC127" s="83"/>
      <c r="KD127" s="83"/>
      <c r="KE127" s="83"/>
      <c r="KF127" s="83"/>
      <c r="KG127" s="83"/>
      <c r="KH127" s="83"/>
      <c r="KI127" s="83"/>
      <c r="KJ127" s="83"/>
      <c r="KK127" s="83"/>
      <c r="KL127" s="83"/>
      <c r="KM127" s="83"/>
      <c r="KN127" s="83"/>
      <c r="KO127" s="83"/>
      <c r="KP127" s="83"/>
      <c r="KQ127" s="83"/>
      <c r="KR127" s="83"/>
      <c r="KS127" s="83"/>
      <c r="KT127" s="83"/>
      <c r="KU127" s="83"/>
      <c r="KV127" s="83"/>
      <c r="KW127" s="83"/>
      <c r="KX127" s="83"/>
      <c r="KY127" s="83"/>
      <c r="KZ127" s="83"/>
      <c r="LA127" s="83"/>
      <c r="LB127" s="83"/>
      <c r="LC127" s="83"/>
      <c r="LD127" s="83"/>
      <c r="LE127" s="83"/>
      <c r="LF127" s="83"/>
      <c r="LG127" s="83"/>
      <c r="LH127" s="83"/>
      <c r="LI127" s="83"/>
      <c r="LJ127" s="83"/>
      <c r="LK127" s="83"/>
      <c r="LL127" s="83"/>
      <c r="LM127" s="83"/>
      <c r="LN127" s="83"/>
      <c r="LO127" s="83"/>
      <c r="LP127" s="83"/>
      <c r="LQ127" s="83"/>
      <c r="LR127" s="83"/>
      <c r="LS127" s="83"/>
      <c r="LT127" s="83"/>
      <c r="LU127" s="83"/>
      <c r="LV127" s="83"/>
      <c r="LW127" s="83"/>
      <c r="LX127" s="83"/>
      <c r="LY127" s="83"/>
      <c r="LZ127" s="83"/>
      <c r="MA127" s="83"/>
      <c r="MB127" s="83"/>
      <c r="MC127" s="83"/>
      <c r="MD127" s="83"/>
      <c r="ME127" s="83"/>
      <c r="MF127" s="83"/>
      <c r="MG127" s="83"/>
      <c r="MH127" s="83"/>
      <c r="MI127" s="83"/>
      <c r="MJ127" s="83"/>
      <c r="MK127" s="83"/>
      <c r="ML127" s="83"/>
      <c r="MM127" s="83"/>
      <c r="MN127" s="83"/>
      <c r="MO127" s="83"/>
      <c r="MP127" s="83"/>
      <c r="MQ127" s="83"/>
      <c r="MR127" s="83"/>
      <c r="MS127" s="83"/>
      <c r="MT127" s="83"/>
      <c r="MU127" s="83"/>
      <c r="MV127" s="83"/>
      <c r="MW127" s="83"/>
      <c r="MX127" s="83"/>
      <c r="MY127" s="83"/>
      <c r="MZ127" s="83"/>
      <c r="NA127" s="83"/>
      <c r="NB127" s="83"/>
      <c r="NC127" s="83"/>
      <c r="ND127" s="83"/>
      <c r="NE127" s="83"/>
      <c r="NF127" s="83"/>
      <c r="NG127" s="83"/>
      <c r="NH127" s="83"/>
      <c r="NI127" s="83"/>
      <c r="NJ127" s="83"/>
      <c r="NK127" s="83"/>
      <c r="NL127" s="83"/>
      <c r="NM127" s="83"/>
      <c r="NN127" s="83"/>
      <c r="NO127" s="83"/>
      <c r="NP127" s="83"/>
      <c r="NQ127" s="83"/>
      <c r="NR127" s="83"/>
      <c r="NS127" s="83"/>
      <c r="NT127" s="83"/>
      <c r="NU127" s="83"/>
      <c r="NV127" s="83"/>
      <c r="NW127" s="83"/>
      <c r="NX127" s="83"/>
      <c r="NY127" s="83"/>
      <c r="NZ127" s="83"/>
      <c r="OA127" s="83"/>
      <c r="OB127" s="83"/>
      <c r="OC127" s="83"/>
      <c r="OD127" s="83"/>
      <c r="OE127" s="83"/>
      <c r="OF127" s="83"/>
      <c r="OG127" s="83"/>
      <c r="OH127" s="83"/>
      <c r="OI127" s="83"/>
      <c r="OJ127" s="83"/>
      <c r="OK127" s="83"/>
      <c r="OL127" s="83"/>
      <c r="OM127" s="83"/>
      <c r="ON127" s="83"/>
      <c r="OO127" s="83"/>
      <c r="OP127" s="83"/>
      <c r="OQ127" s="83"/>
      <c r="OR127" s="83"/>
      <c r="OS127" s="83"/>
      <c r="OT127" s="83"/>
      <c r="OU127" s="83"/>
      <c r="OV127" s="83"/>
      <c r="OW127" s="83"/>
      <c r="OX127" s="83"/>
      <c r="OY127" s="83"/>
      <c r="OZ127" s="83"/>
      <c r="PA127" s="83"/>
      <c r="PB127" s="83"/>
      <c r="PC127" s="83"/>
      <c r="PD127" s="83"/>
      <c r="PE127" s="83"/>
      <c r="PF127" s="83"/>
      <c r="PG127" s="83"/>
      <c r="PH127" s="83"/>
      <c r="PI127" s="83"/>
      <c r="PJ127" s="83"/>
      <c r="PK127" s="83"/>
      <c r="PL127" s="83"/>
      <c r="PM127" s="83"/>
      <c r="PN127" s="83"/>
      <c r="PO127" s="83"/>
      <c r="PP127" s="83"/>
      <c r="PQ127" s="83"/>
      <c r="PR127" s="83"/>
      <c r="PS127" s="83"/>
      <c r="PT127" s="83"/>
      <c r="PU127" s="83"/>
      <c r="PV127" s="83"/>
      <c r="PW127" s="83"/>
      <c r="PX127" s="83"/>
      <c r="PY127" s="83"/>
      <c r="PZ127" s="83"/>
      <c r="QA127" s="83"/>
      <c r="QB127" s="83"/>
      <c r="QC127" s="83"/>
      <c r="QD127" s="83"/>
      <c r="QE127" s="83"/>
      <c r="QF127" s="83"/>
      <c r="QG127" s="83"/>
      <c r="QH127" s="83"/>
      <c r="QI127" s="83"/>
      <c r="QJ127" s="83"/>
      <c r="QK127" s="83"/>
      <c r="QL127" s="83"/>
      <c r="QM127" s="83"/>
      <c r="QN127" s="83"/>
      <c r="QO127" s="83"/>
      <c r="QP127" s="83"/>
      <c r="QQ127" s="83"/>
      <c r="QR127" s="83"/>
      <c r="QS127" s="83"/>
      <c r="QT127" s="83"/>
      <c r="QU127" s="83"/>
      <c r="QV127" s="83"/>
      <c r="QW127" s="83"/>
      <c r="QX127" s="83"/>
      <c r="QY127" s="83"/>
      <c r="QZ127" s="83"/>
      <c r="RA127" s="83"/>
      <c r="RB127" s="83"/>
      <c r="RC127" s="83"/>
      <c r="RD127" s="83"/>
      <c r="RE127" s="83"/>
      <c r="RF127" s="83"/>
      <c r="RG127" s="83"/>
      <c r="RH127" s="83"/>
      <c r="RI127" s="83"/>
      <c r="RJ127" s="83"/>
      <c r="RK127" s="83"/>
      <c r="RL127" s="83"/>
      <c r="RM127" s="83"/>
      <c r="RN127" s="83"/>
      <c r="RO127" s="83"/>
      <c r="RP127" s="83"/>
      <c r="RQ127" s="83"/>
      <c r="RR127" s="83"/>
      <c r="RS127" s="83"/>
      <c r="RT127" s="83"/>
      <c r="RU127" s="83"/>
      <c r="RV127" s="83"/>
      <c r="RW127" s="83"/>
      <c r="RX127" s="83"/>
      <c r="RY127" s="83"/>
      <c r="RZ127" s="83"/>
      <c r="SA127" s="83"/>
      <c r="SB127" s="83"/>
      <c r="SC127" s="83"/>
      <c r="SD127" s="83"/>
      <c r="SE127" s="83"/>
      <c r="SF127" s="83"/>
      <c r="SG127" s="83"/>
      <c r="SH127" s="83"/>
      <c r="SI127" s="83"/>
      <c r="SJ127" s="83"/>
      <c r="SK127" s="83"/>
      <c r="SL127" s="83"/>
      <c r="SM127" s="83"/>
      <c r="SN127" s="83"/>
      <c r="SO127" s="83"/>
      <c r="SP127" s="83"/>
      <c r="SQ127" s="83"/>
      <c r="SR127" s="83"/>
      <c r="SS127" s="83"/>
      <c r="ST127" s="83"/>
      <c r="SU127" s="83"/>
      <c r="SV127" s="83"/>
      <c r="SW127" s="83"/>
      <c r="SX127" s="83"/>
      <c r="SY127" s="83"/>
      <c r="SZ127" s="83"/>
      <c r="TA127" s="83"/>
      <c r="TB127" s="83"/>
      <c r="TC127" s="83"/>
      <c r="TD127" s="83"/>
      <c r="TE127" s="83"/>
      <c r="TF127" s="83"/>
      <c r="TG127" s="83"/>
      <c r="TH127" s="83"/>
      <c r="TI127" s="83"/>
      <c r="TJ127" s="83"/>
      <c r="TK127" s="83"/>
      <c r="TL127" s="83"/>
      <c r="TM127" s="83"/>
      <c r="TN127" s="83"/>
      <c r="TO127" s="83"/>
      <c r="TP127" s="83"/>
      <c r="TQ127" s="83"/>
      <c r="TR127" s="83"/>
      <c r="TS127" s="83"/>
      <c r="TT127" s="83"/>
      <c r="TU127" s="83"/>
      <c r="TV127" s="83"/>
      <c r="TW127" s="83"/>
      <c r="TX127" s="83"/>
      <c r="TY127" s="83"/>
      <c r="TZ127" s="83"/>
      <c r="UA127" s="83"/>
      <c r="UB127" s="83"/>
      <c r="UC127" s="83"/>
      <c r="UD127" s="83"/>
      <c r="UE127" s="83"/>
      <c r="UF127" s="83"/>
      <c r="UG127" s="83"/>
      <c r="UH127" s="83"/>
      <c r="UI127" s="83"/>
      <c r="UJ127" s="83"/>
      <c r="UK127" s="83"/>
      <c r="UL127" s="83"/>
      <c r="UM127" s="83"/>
      <c r="UN127" s="83"/>
      <c r="UO127" s="83"/>
      <c r="UP127" s="83"/>
      <c r="UQ127" s="83"/>
      <c r="UR127" s="83"/>
      <c r="US127" s="83"/>
      <c r="UT127" s="83"/>
      <c r="UU127" s="83"/>
      <c r="UV127" s="83"/>
      <c r="UW127" s="83"/>
      <c r="UX127" s="83"/>
      <c r="UY127" s="83"/>
      <c r="UZ127" s="83"/>
      <c r="VA127" s="83"/>
      <c r="VB127" s="83"/>
      <c r="VC127" s="83"/>
      <c r="VD127" s="83"/>
      <c r="VE127" s="83"/>
      <c r="VF127" s="83"/>
      <c r="VG127" s="83"/>
      <c r="VH127" s="83"/>
      <c r="VI127" s="83"/>
      <c r="VJ127" s="83"/>
      <c r="VK127" s="83"/>
      <c r="VL127" s="83"/>
      <c r="VM127" s="83"/>
      <c r="VN127" s="83"/>
      <c r="VO127" s="83"/>
      <c r="VP127" s="83"/>
      <c r="VQ127" s="83"/>
      <c r="VR127" s="83"/>
      <c r="VS127" s="83"/>
      <c r="VT127" s="83"/>
      <c r="VU127" s="83"/>
      <c r="VV127" s="83"/>
      <c r="VW127" s="83"/>
      <c r="VX127" s="83"/>
      <c r="VY127" s="83"/>
      <c r="VZ127" s="83"/>
      <c r="WA127" s="83"/>
      <c r="WB127" s="83"/>
      <c r="WC127" s="83"/>
      <c r="WD127" s="83"/>
      <c r="WE127" s="83"/>
      <c r="WF127" s="83"/>
      <c r="WG127" s="83"/>
      <c r="WH127" s="83"/>
      <c r="WI127" s="83"/>
      <c r="WJ127" s="83"/>
      <c r="WK127" s="83"/>
      <c r="WL127" s="83"/>
      <c r="WM127" s="83"/>
      <c r="WN127" s="83"/>
      <c r="WO127" s="83"/>
      <c r="WP127" s="83"/>
      <c r="WQ127" s="83"/>
      <c r="WR127" s="83"/>
      <c r="WS127" s="83"/>
      <c r="WT127" s="83"/>
      <c r="WU127" s="83"/>
      <c r="WV127" s="83"/>
      <c r="WW127" s="83"/>
      <c r="WX127" s="83"/>
      <c r="WY127" s="83"/>
      <c r="WZ127" s="83"/>
      <c r="XA127" s="83"/>
      <c r="XB127" s="83"/>
      <c r="XC127" s="83"/>
      <c r="XD127" s="83"/>
      <c r="XE127" s="83"/>
      <c r="XF127" s="83"/>
      <c r="XG127" s="83"/>
      <c r="XH127" s="83"/>
      <c r="XI127" s="83"/>
      <c r="XJ127" s="83"/>
      <c r="XK127" s="83"/>
      <c r="XL127" s="83"/>
      <c r="XM127" s="83"/>
      <c r="XN127" s="83"/>
      <c r="XO127" s="83"/>
      <c r="XP127" s="83"/>
      <c r="XQ127" s="83"/>
      <c r="XR127" s="83"/>
      <c r="XS127" s="83"/>
      <c r="XT127" s="83"/>
      <c r="XU127" s="83"/>
      <c r="XV127" s="83"/>
      <c r="XW127" s="83"/>
      <c r="XX127" s="83"/>
      <c r="XY127" s="83"/>
      <c r="XZ127" s="83"/>
      <c r="YA127" s="83"/>
      <c r="YB127" s="83"/>
      <c r="YC127" s="83"/>
      <c r="YD127" s="83"/>
      <c r="YE127" s="83"/>
      <c r="YF127" s="83"/>
      <c r="YG127" s="83"/>
      <c r="YH127" s="83"/>
      <c r="YI127" s="83"/>
      <c r="YJ127" s="83"/>
      <c r="YK127" s="83"/>
      <c r="YL127" s="83"/>
      <c r="YM127" s="83"/>
      <c r="YN127" s="83"/>
      <c r="YO127" s="83"/>
      <c r="YP127" s="83"/>
      <c r="YQ127" s="83"/>
      <c r="YR127" s="83"/>
      <c r="YS127" s="83"/>
      <c r="YT127" s="83"/>
      <c r="YU127" s="83"/>
      <c r="YV127" s="83"/>
      <c r="YW127" s="83"/>
      <c r="YX127" s="83"/>
      <c r="YY127" s="83"/>
      <c r="YZ127" s="83"/>
      <c r="ZA127" s="83"/>
      <c r="ZB127" s="83"/>
      <c r="ZC127" s="83"/>
      <c r="ZD127" s="83"/>
      <c r="ZE127" s="83"/>
      <c r="ZF127" s="83"/>
      <c r="ZG127" s="83"/>
      <c r="ZH127" s="83"/>
      <c r="ZI127" s="83"/>
      <c r="ZJ127" s="83"/>
      <c r="ZK127" s="83"/>
      <c r="ZL127" s="83"/>
      <c r="ZM127" s="83"/>
      <c r="ZN127" s="83"/>
      <c r="ZO127" s="83"/>
      <c r="ZP127" s="83"/>
      <c r="ZQ127" s="83"/>
      <c r="ZR127" s="83"/>
      <c r="ZS127" s="83"/>
      <c r="ZT127" s="83"/>
      <c r="ZU127" s="83"/>
      <c r="ZV127" s="83"/>
      <c r="ZW127" s="83"/>
      <c r="ZX127" s="83"/>
      <c r="ZY127" s="83"/>
      <c r="ZZ127" s="83"/>
      <c r="AAA127" s="83"/>
      <c r="AAB127" s="83"/>
      <c r="AAC127" s="83"/>
      <c r="AAD127" s="83"/>
      <c r="AAE127" s="83"/>
      <c r="AAF127" s="83"/>
      <c r="AAG127" s="83"/>
      <c r="AAH127" s="83"/>
      <c r="AAI127" s="83"/>
      <c r="AAJ127" s="83"/>
      <c r="AAK127" s="83"/>
      <c r="AAL127" s="83"/>
      <c r="AAM127" s="83"/>
      <c r="AAN127" s="83"/>
      <c r="AAO127" s="83"/>
      <c r="AAP127" s="83"/>
      <c r="AAQ127" s="83"/>
      <c r="AAR127" s="83"/>
      <c r="AAS127" s="83"/>
      <c r="AAT127" s="83"/>
      <c r="AAU127" s="83"/>
      <c r="AAV127" s="83"/>
      <c r="AAW127" s="83"/>
      <c r="AAX127" s="83"/>
      <c r="AAY127" s="83"/>
      <c r="AAZ127" s="83"/>
      <c r="ABA127" s="83"/>
      <c r="ABB127" s="83"/>
      <c r="ABC127" s="83"/>
      <c r="ABD127" s="83"/>
      <c r="ABE127" s="83"/>
      <c r="ABF127" s="83"/>
      <c r="ABG127" s="83"/>
      <c r="ABH127" s="83"/>
      <c r="ABI127" s="83"/>
      <c r="ABJ127" s="83"/>
      <c r="ABK127" s="83"/>
      <c r="ABL127" s="83"/>
      <c r="ABM127" s="83"/>
      <c r="ABN127" s="83"/>
      <c r="ABO127" s="83"/>
      <c r="ABP127" s="83"/>
      <c r="ABQ127" s="83"/>
      <c r="ABR127" s="83"/>
      <c r="ABS127" s="83"/>
      <c r="ABT127" s="83"/>
      <c r="ABU127" s="83"/>
      <c r="ABV127" s="83"/>
      <c r="ABW127" s="83"/>
      <c r="ABX127" s="83"/>
      <c r="ABY127" s="83"/>
      <c r="ABZ127" s="83"/>
      <c r="ACA127" s="83"/>
      <c r="ACB127" s="83"/>
      <c r="ACC127" s="83"/>
      <c r="ACD127" s="83"/>
      <c r="ACE127" s="83"/>
      <c r="ACF127" s="83"/>
      <c r="ACG127" s="83"/>
      <c r="ACH127" s="83"/>
      <c r="ACI127" s="83"/>
      <c r="ACJ127" s="83"/>
      <c r="ACK127" s="83"/>
      <c r="ACL127" s="83"/>
      <c r="ACM127" s="83"/>
      <c r="ACN127" s="83"/>
      <c r="ACO127" s="83"/>
      <c r="ACP127" s="83"/>
      <c r="ACQ127" s="83"/>
      <c r="ACR127" s="83"/>
      <c r="ACS127" s="83"/>
      <c r="ACT127" s="83"/>
      <c r="ACU127" s="83"/>
      <c r="ACV127" s="83"/>
      <c r="ACW127" s="83"/>
      <c r="ACX127" s="83"/>
      <c r="ACY127" s="83"/>
      <c r="ACZ127" s="83"/>
      <c r="ADA127" s="83"/>
      <c r="ADB127" s="83"/>
      <c r="ADC127" s="83"/>
      <c r="ADD127" s="83"/>
      <c r="ADE127" s="83"/>
      <c r="ADF127" s="83"/>
      <c r="ADG127" s="83"/>
      <c r="ADH127" s="83"/>
      <c r="ADI127" s="83"/>
      <c r="ADJ127" s="83"/>
      <c r="ADK127" s="83"/>
      <c r="ADL127" s="83"/>
      <c r="ADM127" s="83"/>
      <c r="ADN127" s="83"/>
      <c r="ADO127" s="83"/>
      <c r="ADP127" s="83"/>
      <c r="ADQ127" s="83"/>
      <c r="ADR127" s="83"/>
      <c r="ADS127" s="83"/>
      <c r="ADT127" s="83"/>
      <c r="ADU127" s="83"/>
      <c r="ADV127" s="83"/>
      <c r="ADW127" s="83"/>
      <c r="ADX127" s="83"/>
      <c r="ADY127" s="83"/>
      <c r="ADZ127" s="83"/>
      <c r="AEA127" s="83"/>
      <c r="AEB127" s="83"/>
      <c r="AEC127" s="83"/>
      <c r="AED127" s="83"/>
      <c r="AEE127" s="83"/>
      <c r="AEF127" s="83"/>
      <c r="AEG127" s="83"/>
      <c r="AEH127" s="83"/>
      <c r="AEI127" s="83"/>
      <c r="AEJ127" s="83"/>
      <c r="AEK127" s="83"/>
      <c r="AEL127" s="83"/>
      <c r="AEM127" s="83"/>
      <c r="AEN127" s="83"/>
      <c r="AEO127" s="83"/>
      <c r="AEP127" s="83"/>
      <c r="AEQ127" s="83"/>
      <c r="AER127" s="83"/>
      <c r="AES127" s="83"/>
      <c r="AET127" s="83"/>
      <c r="AEU127" s="83"/>
      <c r="AEV127" s="83"/>
      <c r="AEW127" s="83"/>
      <c r="AEX127" s="83"/>
      <c r="AEY127" s="83"/>
      <c r="AEZ127" s="83"/>
      <c r="AFA127" s="83"/>
      <c r="AFB127" s="83"/>
      <c r="AFC127" s="83"/>
      <c r="AFD127" s="83"/>
      <c r="AFE127" s="83"/>
      <c r="AFF127" s="83"/>
      <c r="AFG127" s="83"/>
      <c r="AFH127" s="83"/>
      <c r="AFI127" s="83"/>
      <c r="AFJ127" s="83"/>
      <c r="AFK127" s="83"/>
      <c r="AFL127" s="83"/>
      <c r="AFM127" s="83"/>
      <c r="AFN127" s="83"/>
      <c r="AFO127" s="83"/>
      <c r="AFP127" s="83"/>
      <c r="AFQ127" s="83"/>
      <c r="AFR127" s="83"/>
      <c r="AFS127" s="83"/>
      <c r="AFT127" s="83"/>
      <c r="AFU127" s="83"/>
      <c r="AFV127" s="83"/>
      <c r="AFW127" s="83"/>
      <c r="AFX127" s="83"/>
      <c r="AFY127" s="83"/>
      <c r="AFZ127" s="83"/>
      <c r="AGA127" s="83"/>
      <c r="AGB127" s="83"/>
      <c r="AGC127" s="83"/>
      <c r="AGD127" s="83"/>
      <c r="AGE127" s="83"/>
      <c r="AGF127" s="83"/>
      <c r="AGG127" s="83"/>
      <c r="AGH127" s="83"/>
      <c r="AGI127" s="83"/>
      <c r="AGJ127" s="83"/>
      <c r="AGK127" s="83"/>
      <c r="AGL127" s="83"/>
      <c r="AGM127" s="83"/>
      <c r="AGN127" s="83"/>
      <c r="AGO127" s="83"/>
      <c r="AGP127" s="83"/>
      <c r="AGQ127" s="83"/>
      <c r="AGR127" s="83"/>
      <c r="AGS127" s="83"/>
      <c r="AGT127" s="83"/>
      <c r="AGU127" s="83"/>
      <c r="AGV127" s="83"/>
      <c r="AGW127" s="83"/>
      <c r="AGX127" s="83"/>
      <c r="AGY127" s="83"/>
      <c r="AGZ127" s="83"/>
      <c r="AHA127" s="83"/>
      <c r="AHB127" s="83"/>
      <c r="AHC127" s="83"/>
      <c r="AHD127" s="83"/>
      <c r="AHE127" s="83"/>
      <c r="AHF127" s="83"/>
      <c r="AHG127" s="83"/>
      <c r="AHH127" s="83"/>
      <c r="AHI127" s="83"/>
      <c r="AHJ127" s="83"/>
      <c r="AHK127" s="83"/>
      <c r="AHL127" s="83"/>
      <c r="AHM127" s="83"/>
      <c r="AHN127" s="83"/>
      <c r="AHO127" s="83"/>
      <c r="AHP127" s="83"/>
      <c r="AHQ127" s="83"/>
      <c r="AHR127" s="83"/>
      <c r="AHS127" s="83"/>
      <c r="AHT127" s="83"/>
      <c r="AHU127" s="83"/>
      <c r="AHV127" s="83"/>
      <c r="AHW127" s="83"/>
      <c r="AHX127" s="83"/>
      <c r="AHY127" s="83"/>
      <c r="AHZ127" s="83"/>
      <c r="AIA127" s="83"/>
      <c r="AIB127" s="83"/>
      <c r="AIC127" s="83"/>
      <c r="AID127" s="83"/>
      <c r="AIE127" s="83"/>
      <c r="AIF127" s="83"/>
      <c r="AIG127" s="83"/>
      <c r="AIH127" s="83"/>
      <c r="AII127" s="83"/>
      <c r="AIJ127" s="83"/>
      <c r="AIK127" s="83"/>
      <c r="AIL127" s="83"/>
      <c r="AIM127" s="83"/>
      <c r="AIN127" s="83"/>
      <c r="AIO127" s="83"/>
      <c r="AIP127" s="83"/>
      <c r="AIQ127" s="83"/>
      <c r="AIR127" s="83"/>
      <c r="AIS127" s="83"/>
      <c r="AIT127" s="83"/>
      <c r="AIU127" s="83"/>
      <c r="AIV127" s="83"/>
      <c r="AIW127" s="83"/>
      <c r="AIX127" s="83"/>
      <c r="AIY127" s="83"/>
      <c r="AIZ127" s="83"/>
      <c r="AJA127" s="83"/>
      <c r="AJB127" s="83"/>
      <c r="AJC127" s="83"/>
      <c r="AJD127" s="83"/>
      <c r="AJE127" s="83"/>
      <c r="AJF127" s="83"/>
      <c r="AJG127" s="83"/>
      <c r="AJH127" s="83"/>
      <c r="AJI127" s="83"/>
      <c r="AJJ127" s="83"/>
      <c r="AJK127" s="83"/>
      <c r="AJL127" s="83"/>
      <c r="AJM127" s="83"/>
      <c r="AJN127" s="83"/>
      <c r="AJO127" s="83"/>
      <c r="AJP127" s="83"/>
      <c r="AJQ127" s="83"/>
      <c r="AJR127" s="83"/>
      <c r="AJS127" s="83"/>
      <c r="AJT127" s="83"/>
      <c r="AJU127" s="83"/>
      <c r="AJV127" s="83"/>
      <c r="AJW127" s="83"/>
      <c r="AJX127" s="83"/>
      <c r="AJY127" s="83"/>
      <c r="AJZ127" s="83"/>
      <c r="AKA127" s="83"/>
      <c r="AKB127" s="83"/>
      <c r="AKC127" s="83"/>
      <c r="AKD127" s="83"/>
      <c r="AKE127" s="83"/>
      <c r="AKF127" s="83"/>
      <c r="AKG127" s="83"/>
      <c r="AKH127" s="83"/>
      <c r="AKI127" s="83"/>
      <c r="AKJ127" s="83"/>
      <c r="AKK127" s="83"/>
      <c r="AKL127" s="83"/>
      <c r="AKM127" s="83"/>
      <c r="AKN127" s="83"/>
      <c r="AKO127" s="83"/>
      <c r="AKP127" s="83"/>
      <c r="AKQ127" s="83"/>
      <c r="AKR127" s="83"/>
      <c r="AKS127" s="83"/>
      <c r="AKT127" s="83"/>
      <c r="AKU127" s="83"/>
      <c r="AKV127" s="83"/>
      <c r="AKW127" s="83"/>
      <c r="AKX127" s="83"/>
      <c r="AKY127" s="83"/>
      <c r="AKZ127" s="83"/>
      <c r="ALA127" s="83"/>
      <c r="ALB127" s="83"/>
      <c r="ALC127" s="83"/>
      <c r="ALD127" s="83"/>
      <c r="ALE127" s="83"/>
      <c r="ALF127" s="83"/>
      <c r="ALG127" s="83"/>
      <c r="ALH127" s="83"/>
      <c r="ALI127" s="83"/>
      <c r="ALJ127" s="83"/>
      <c r="ALK127" s="83"/>
      <c r="ALL127" s="83"/>
      <c r="ALM127" s="83"/>
      <c r="ALN127" s="83"/>
      <c r="ALO127" s="83"/>
      <c r="ALP127" s="83"/>
      <c r="ALQ127" s="83"/>
      <c r="ALR127" s="83"/>
      <c r="ALS127" s="83"/>
      <c r="ALT127" s="83"/>
      <c r="ALU127" s="83"/>
      <c r="ALV127" s="83"/>
      <c r="ALW127" s="83"/>
      <c r="ALX127" s="83"/>
      <c r="ALY127" s="83"/>
      <c r="ALZ127" s="83"/>
      <c r="AMA127" s="83"/>
      <c r="AMB127" s="83"/>
      <c r="AMC127" s="83"/>
      <c r="AMD127" s="83"/>
      <c r="AME127" s="83"/>
      <c r="AMF127" s="83"/>
      <c r="AMG127" s="83"/>
      <c r="AMH127" s="83"/>
      <c r="AMI127" s="83"/>
      <c r="AMJ127" s="83"/>
      <c r="AMK127" s="83"/>
      <c r="AML127" s="83"/>
      <c r="AMM127" s="83"/>
      <c r="AMN127" s="83"/>
    </row>
    <row r="128" spans="1:1028" ht="38.25">
      <c r="A128" s="36">
        <v>125</v>
      </c>
      <c r="B128" s="37">
        <v>139</v>
      </c>
      <c r="C128" s="38" t="s">
        <v>913</v>
      </c>
      <c r="D128" s="152" t="s">
        <v>1533</v>
      </c>
      <c r="E128" s="45"/>
      <c r="F128" s="45"/>
      <c r="G128" s="45"/>
      <c r="H128" s="46"/>
      <c r="I128" s="46"/>
      <c r="J128" s="39"/>
      <c r="K128" s="58">
        <v>0</v>
      </c>
      <c r="L128" s="58">
        <v>0.8</v>
      </c>
      <c r="M128" s="58">
        <v>1</v>
      </c>
      <c r="N128" s="58" t="s">
        <v>1302</v>
      </c>
      <c r="O128" s="58" t="s">
        <v>1311</v>
      </c>
      <c r="P128" s="66"/>
      <c r="Q128" s="113">
        <v>0.5</v>
      </c>
      <c r="R128" s="130">
        <v>0.9</v>
      </c>
      <c r="S128" s="44" t="s">
        <v>1304</v>
      </c>
      <c r="T128" s="44" t="s">
        <v>1313</v>
      </c>
      <c r="U128" s="44" t="s">
        <v>1331</v>
      </c>
      <c r="V128" s="44" t="s">
        <v>1315</v>
      </c>
    </row>
    <row r="129" spans="1:1028" ht="38.25">
      <c r="A129" s="170">
        <v>126</v>
      </c>
      <c r="B129" s="115">
        <v>140</v>
      </c>
      <c r="C129" s="116" t="s">
        <v>913</v>
      </c>
      <c r="D129" s="168" t="s">
        <v>1544</v>
      </c>
      <c r="E129" s="117"/>
      <c r="F129" s="117"/>
      <c r="G129" s="117"/>
      <c r="H129" s="117"/>
      <c r="I129" s="117"/>
      <c r="J129" s="117"/>
      <c r="K129" s="133">
        <v>0</v>
      </c>
      <c r="L129" s="133">
        <v>0.8</v>
      </c>
      <c r="M129" s="133">
        <v>1</v>
      </c>
      <c r="N129" s="118" t="s">
        <v>1302</v>
      </c>
      <c r="O129" s="118" t="s">
        <v>1435</v>
      </c>
      <c r="P129" s="119"/>
      <c r="Q129" s="119">
        <v>0</v>
      </c>
      <c r="R129" s="131">
        <v>0</v>
      </c>
      <c r="S129" s="120" t="s">
        <v>1312</v>
      </c>
      <c r="T129" s="120" t="s">
        <v>1313</v>
      </c>
      <c r="U129" s="120" t="s">
        <v>1314</v>
      </c>
      <c r="V129" s="120" t="s">
        <v>1315</v>
      </c>
    </row>
    <row r="130" spans="1:1028" s="104" customFormat="1" ht="25.5">
      <c r="A130" s="98">
        <v>127</v>
      </c>
      <c r="B130" s="99">
        <v>141</v>
      </c>
      <c r="C130" s="100" t="s">
        <v>1363</v>
      </c>
      <c r="D130" s="169" t="s">
        <v>1537</v>
      </c>
      <c r="E130" s="102"/>
      <c r="F130" s="102"/>
      <c r="G130" s="102"/>
      <c r="H130" s="102"/>
      <c r="I130" s="102"/>
      <c r="J130" s="101"/>
      <c r="K130" s="65"/>
      <c r="L130" s="65"/>
      <c r="M130" s="65"/>
      <c r="N130" s="65" t="s">
        <v>1355</v>
      </c>
      <c r="O130" s="65" t="s">
        <v>1356</v>
      </c>
      <c r="P130" s="66"/>
      <c r="Q130" s="66">
        <v>0.2</v>
      </c>
      <c r="R130" s="132"/>
      <c r="S130" s="103" t="s">
        <v>1366</v>
      </c>
      <c r="T130" s="103" t="s">
        <v>1367</v>
      </c>
      <c r="U130" s="103" t="s">
        <v>1368</v>
      </c>
      <c r="V130" s="103" t="s">
        <v>1369</v>
      </c>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5"/>
      <c r="DQ130" s="105"/>
      <c r="DR130" s="105"/>
      <c r="DS130" s="105"/>
      <c r="DT130" s="105"/>
      <c r="DU130" s="105"/>
      <c r="DV130" s="105"/>
      <c r="DW130" s="105"/>
      <c r="DX130" s="105"/>
      <c r="DY130" s="105"/>
      <c r="DZ130" s="105"/>
      <c r="EA130" s="105"/>
      <c r="EB130" s="105"/>
      <c r="EC130" s="105"/>
      <c r="ED130" s="105"/>
      <c r="EE130" s="105"/>
      <c r="EF130" s="105"/>
      <c r="EG130" s="105"/>
      <c r="EH130" s="105"/>
      <c r="EI130" s="105"/>
      <c r="EJ130" s="105"/>
      <c r="EK130" s="105"/>
      <c r="EL130" s="105"/>
      <c r="EM130" s="105"/>
      <c r="EN130" s="105"/>
      <c r="EO130" s="105"/>
      <c r="EP130" s="105"/>
      <c r="EQ130" s="105"/>
      <c r="ER130" s="105"/>
      <c r="ES130" s="105"/>
      <c r="ET130" s="105"/>
      <c r="EU130" s="105"/>
      <c r="EV130" s="105"/>
      <c r="EW130" s="105"/>
      <c r="EX130" s="105"/>
      <c r="EY130" s="105"/>
      <c r="EZ130" s="105"/>
      <c r="FA130" s="105"/>
      <c r="FB130" s="105"/>
      <c r="FC130" s="105"/>
      <c r="FD130" s="105"/>
      <c r="FE130" s="105"/>
      <c r="FF130" s="105"/>
      <c r="FG130" s="105"/>
      <c r="FH130" s="105"/>
      <c r="FI130" s="105"/>
      <c r="FJ130" s="105"/>
      <c r="FK130" s="105"/>
      <c r="FL130" s="105"/>
      <c r="FM130" s="105"/>
      <c r="FN130" s="105"/>
      <c r="FO130" s="105"/>
      <c r="FP130" s="105"/>
      <c r="FQ130" s="105"/>
      <c r="FR130" s="105"/>
      <c r="FS130" s="105"/>
      <c r="FT130" s="105"/>
      <c r="FU130" s="105"/>
      <c r="FV130" s="105"/>
      <c r="FW130" s="105"/>
      <c r="FX130" s="105"/>
      <c r="FY130" s="105"/>
      <c r="FZ130" s="105"/>
      <c r="GA130" s="105"/>
      <c r="GB130" s="105"/>
      <c r="GC130" s="105"/>
      <c r="GD130" s="105"/>
      <c r="GE130" s="105"/>
      <c r="GF130" s="105"/>
      <c r="GG130" s="105"/>
      <c r="GH130" s="105"/>
      <c r="GI130" s="105"/>
      <c r="GJ130" s="105"/>
      <c r="GK130" s="105"/>
      <c r="GL130" s="105"/>
      <c r="GM130" s="105"/>
      <c r="GN130" s="105"/>
      <c r="GO130" s="105"/>
      <c r="GP130" s="105"/>
      <c r="GQ130" s="105"/>
      <c r="GR130" s="105"/>
      <c r="GS130" s="105"/>
      <c r="GT130" s="105"/>
      <c r="GU130" s="105"/>
      <c r="GV130" s="105"/>
      <c r="GW130" s="105"/>
      <c r="GX130" s="105"/>
      <c r="GY130" s="105"/>
      <c r="GZ130" s="105"/>
      <c r="HA130" s="105"/>
      <c r="HB130" s="105"/>
      <c r="HC130" s="105"/>
      <c r="HD130" s="105"/>
      <c r="HE130" s="105"/>
      <c r="HF130" s="105"/>
      <c r="HG130" s="105"/>
      <c r="HH130" s="105"/>
      <c r="HI130" s="105"/>
      <c r="HJ130" s="105"/>
      <c r="HK130" s="105"/>
      <c r="HL130" s="105"/>
      <c r="HM130" s="105"/>
      <c r="HN130" s="105"/>
      <c r="HO130" s="105"/>
      <c r="HP130" s="105"/>
      <c r="HQ130" s="105"/>
      <c r="HR130" s="105"/>
      <c r="HS130" s="105"/>
      <c r="HT130" s="105"/>
      <c r="HU130" s="105"/>
      <c r="HV130" s="105"/>
      <c r="HW130" s="105"/>
      <c r="HX130" s="105"/>
      <c r="HY130" s="105"/>
      <c r="HZ130" s="105"/>
      <c r="IA130" s="105"/>
      <c r="IB130" s="105"/>
      <c r="IC130" s="105"/>
      <c r="ID130" s="105"/>
      <c r="IE130" s="105"/>
      <c r="IF130" s="105"/>
      <c r="IG130" s="105"/>
      <c r="IH130" s="105"/>
      <c r="II130" s="105"/>
      <c r="IJ130" s="105"/>
      <c r="IK130" s="105"/>
      <c r="IL130" s="105"/>
      <c r="IM130" s="105"/>
      <c r="IN130" s="105"/>
      <c r="IO130" s="105"/>
      <c r="IP130" s="105"/>
      <c r="IQ130" s="105"/>
      <c r="IR130" s="105"/>
      <c r="IS130" s="105"/>
      <c r="IT130" s="105"/>
      <c r="IU130" s="105"/>
      <c r="IV130" s="105"/>
      <c r="IW130" s="105"/>
      <c r="IX130" s="105"/>
      <c r="IY130" s="105"/>
      <c r="IZ130" s="105"/>
      <c r="JA130" s="105"/>
      <c r="JB130" s="105"/>
      <c r="JC130" s="105"/>
      <c r="JD130" s="105"/>
      <c r="JE130" s="105"/>
      <c r="JF130" s="105"/>
      <c r="JG130" s="105"/>
      <c r="JH130" s="105"/>
      <c r="JI130" s="105"/>
      <c r="JJ130" s="105"/>
      <c r="JK130" s="105"/>
      <c r="JL130" s="105"/>
      <c r="JM130" s="105"/>
      <c r="JN130" s="105"/>
      <c r="JO130" s="105"/>
      <c r="JP130" s="105"/>
      <c r="JQ130" s="105"/>
      <c r="JR130" s="105"/>
      <c r="JS130" s="105"/>
      <c r="JT130" s="105"/>
      <c r="JU130" s="105"/>
      <c r="JV130" s="105"/>
      <c r="JW130" s="105"/>
      <c r="JX130" s="105"/>
      <c r="JY130" s="105"/>
      <c r="JZ130" s="105"/>
      <c r="KA130" s="105"/>
      <c r="KB130" s="105"/>
      <c r="KC130" s="105"/>
      <c r="KD130" s="105"/>
      <c r="KE130" s="105"/>
      <c r="KF130" s="105"/>
      <c r="KG130" s="105"/>
      <c r="KH130" s="105"/>
      <c r="KI130" s="105"/>
      <c r="KJ130" s="105"/>
      <c r="KK130" s="105"/>
      <c r="KL130" s="105"/>
      <c r="KM130" s="105"/>
      <c r="KN130" s="105"/>
      <c r="KO130" s="105"/>
      <c r="KP130" s="105"/>
      <c r="KQ130" s="105"/>
      <c r="KR130" s="105"/>
      <c r="KS130" s="105"/>
      <c r="KT130" s="105"/>
      <c r="KU130" s="105"/>
      <c r="KV130" s="105"/>
      <c r="KW130" s="105"/>
      <c r="KX130" s="105"/>
      <c r="KY130" s="105"/>
      <c r="KZ130" s="105"/>
      <c r="LA130" s="105"/>
      <c r="LB130" s="105"/>
      <c r="LC130" s="105"/>
      <c r="LD130" s="105"/>
      <c r="LE130" s="105"/>
      <c r="LF130" s="105"/>
      <c r="LG130" s="105"/>
      <c r="LH130" s="105"/>
      <c r="LI130" s="105"/>
      <c r="LJ130" s="105"/>
      <c r="LK130" s="105"/>
      <c r="LL130" s="105"/>
      <c r="LM130" s="105"/>
      <c r="LN130" s="105"/>
      <c r="LO130" s="105"/>
      <c r="LP130" s="105"/>
      <c r="LQ130" s="105"/>
      <c r="LR130" s="105"/>
      <c r="LS130" s="105"/>
      <c r="LT130" s="105"/>
      <c r="LU130" s="105"/>
      <c r="LV130" s="105"/>
      <c r="LW130" s="105"/>
      <c r="LX130" s="105"/>
      <c r="LY130" s="105"/>
      <c r="LZ130" s="105"/>
      <c r="MA130" s="105"/>
      <c r="MB130" s="105"/>
      <c r="MC130" s="105"/>
      <c r="MD130" s="105"/>
      <c r="ME130" s="105"/>
      <c r="MF130" s="105"/>
      <c r="MG130" s="105"/>
      <c r="MH130" s="105"/>
      <c r="MI130" s="105"/>
      <c r="MJ130" s="105"/>
      <c r="MK130" s="105"/>
      <c r="ML130" s="105"/>
      <c r="MM130" s="105"/>
      <c r="MN130" s="105"/>
      <c r="MO130" s="105"/>
      <c r="MP130" s="105"/>
      <c r="MQ130" s="105"/>
      <c r="MR130" s="105"/>
      <c r="MS130" s="105"/>
      <c r="MT130" s="105"/>
      <c r="MU130" s="105"/>
      <c r="MV130" s="105"/>
      <c r="MW130" s="105"/>
      <c r="MX130" s="105"/>
      <c r="MY130" s="105"/>
      <c r="MZ130" s="105"/>
      <c r="NA130" s="105"/>
      <c r="NB130" s="105"/>
      <c r="NC130" s="105"/>
      <c r="ND130" s="105"/>
      <c r="NE130" s="105"/>
      <c r="NF130" s="105"/>
      <c r="NG130" s="105"/>
      <c r="NH130" s="105"/>
      <c r="NI130" s="105"/>
      <c r="NJ130" s="105"/>
      <c r="NK130" s="105"/>
      <c r="NL130" s="105"/>
      <c r="NM130" s="105"/>
      <c r="NN130" s="105"/>
      <c r="NO130" s="105"/>
      <c r="NP130" s="105"/>
      <c r="NQ130" s="105"/>
      <c r="NR130" s="105"/>
      <c r="NS130" s="105"/>
      <c r="NT130" s="105"/>
      <c r="NU130" s="105"/>
      <c r="NV130" s="105"/>
      <c r="NW130" s="105"/>
      <c r="NX130" s="105"/>
      <c r="NY130" s="105"/>
      <c r="NZ130" s="105"/>
      <c r="OA130" s="105"/>
      <c r="OB130" s="105"/>
      <c r="OC130" s="105"/>
      <c r="OD130" s="105"/>
      <c r="OE130" s="105"/>
      <c r="OF130" s="105"/>
      <c r="OG130" s="105"/>
      <c r="OH130" s="105"/>
      <c r="OI130" s="105"/>
      <c r="OJ130" s="105"/>
      <c r="OK130" s="105"/>
      <c r="OL130" s="105"/>
      <c r="OM130" s="105"/>
      <c r="ON130" s="105"/>
      <c r="OO130" s="105"/>
      <c r="OP130" s="105"/>
      <c r="OQ130" s="105"/>
      <c r="OR130" s="105"/>
      <c r="OS130" s="105"/>
      <c r="OT130" s="105"/>
      <c r="OU130" s="105"/>
      <c r="OV130" s="105"/>
      <c r="OW130" s="105"/>
      <c r="OX130" s="105"/>
      <c r="OY130" s="105"/>
      <c r="OZ130" s="105"/>
      <c r="PA130" s="105"/>
      <c r="PB130" s="105"/>
      <c r="PC130" s="105"/>
      <c r="PD130" s="105"/>
      <c r="PE130" s="105"/>
      <c r="PF130" s="105"/>
      <c r="PG130" s="105"/>
      <c r="PH130" s="105"/>
      <c r="PI130" s="105"/>
      <c r="PJ130" s="105"/>
      <c r="PK130" s="105"/>
      <c r="PL130" s="105"/>
      <c r="PM130" s="105"/>
      <c r="PN130" s="105"/>
      <c r="PO130" s="105"/>
      <c r="PP130" s="105"/>
      <c r="PQ130" s="105"/>
      <c r="PR130" s="105"/>
      <c r="PS130" s="105"/>
      <c r="PT130" s="105"/>
      <c r="PU130" s="105"/>
      <c r="PV130" s="105"/>
      <c r="PW130" s="105"/>
      <c r="PX130" s="105"/>
      <c r="PY130" s="105"/>
      <c r="PZ130" s="105"/>
      <c r="QA130" s="105"/>
      <c r="QB130" s="105"/>
      <c r="QC130" s="105"/>
      <c r="QD130" s="105"/>
      <c r="QE130" s="105"/>
      <c r="QF130" s="105"/>
      <c r="QG130" s="105"/>
      <c r="QH130" s="105"/>
      <c r="QI130" s="105"/>
      <c r="QJ130" s="105"/>
      <c r="QK130" s="105"/>
      <c r="QL130" s="105"/>
      <c r="QM130" s="105"/>
      <c r="QN130" s="105"/>
      <c r="QO130" s="105"/>
      <c r="QP130" s="105"/>
      <c r="QQ130" s="105"/>
      <c r="QR130" s="105"/>
      <c r="QS130" s="105"/>
      <c r="QT130" s="105"/>
      <c r="QU130" s="105"/>
      <c r="QV130" s="105"/>
      <c r="QW130" s="105"/>
      <c r="QX130" s="105"/>
      <c r="QY130" s="105"/>
      <c r="QZ130" s="105"/>
      <c r="RA130" s="105"/>
      <c r="RB130" s="105"/>
      <c r="RC130" s="105"/>
      <c r="RD130" s="105"/>
      <c r="RE130" s="105"/>
      <c r="RF130" s="105"/>
      <c r="RG130" s="105"/>
      <c r="RH130" s="105"/>
      <c r="RI130" s="105"/>
      <c r="RJ130" s="105"/>
      <c r="RK130" s="105"/>
      <c r="RL130" s="105"/>
      <c r="RM130" s="105"/>
      <c r="RN130" s="105"/>
      <c r="RO130" s="105"/>
      <c r="RP130" s="105"/>
      <c r="RQ130" s="105"/>
      <c r="RR130" s="105"/>
      <c r="RS130" s="105"/>
      <c r="RT130" s="105"/>
      <c r="RU130" s="105"/>
      <c r="RV130" s="105"/>
      <c r="RW130" s="105"/>
      <c r="RX130" s="105"/>
      <c r="RY130" s="105"/>
      <c r="RZ130" s="105"/>
      <c r="SA130" s="105"/>
      <c r="SB130" s="105"/>
      <c r="SC130" s="105"/>
      <c r="SD130" s="105"/>
      <c r="SE130" s="105"/>
      <c r="SF130" s="105"/>
      <c r="SG130" s="105"/>
      <c r="SH130" s="105"/>
      <c r="SI130" s="105"/>
      <c r="SJ130" s="105"/>
      <c r="SK130" s="105"/>
      <c r="SL130" s="105"/>
      <c r="SM130" s="105"/>
      <c r="SN130" s="105"/>
      <c r="SO130" s="105"/>
      <c r="SP130" s="105"/>
      <c r="SQ130" s="105"/>
      <c r="SR130" s="105"/>
      <c r="SS130" s="105"/>
      <c r="ST130" s="105"/>
      <c r="SU130" s="105"/>
      <c r="SV130" s="105"/>
      <c r="SW130" s="105"/>
      <c r="SX130" s="105"/>
      <c r="SY130" s="105"/>
      <c r="SZ130" s="105"/>
      <c r="TA130" s="105"/>
      <c r="TB130" s="105"/>
      <c r="TC130" s="105"/>
      <c r="TD130" s="105"/>
      <c r="TE130" s="105"/>
      <c r="TF130" s="105"/>
      <c r="TG130" s="105"/>
      <c r="TH130" s="105"/>
      <c r="TI130" s="105"/>
      <c r="TJ130" s="105"/>
      <c r="TK130" s="105"/>
      <c r="TL130" s="105"/>
      <c r="TM130" s="105"/>
      <c r="TN130" s="105"/>
      <c r="TO130" s="105"/>
      <c r="TP130" s="105"/>
      <c r="TQ130" s="105"/>
      <c r="TR130" s="105"/>
      <c r="TS130" s="105"/>
      <c r="TT130" s="105"/>
      <c r="TU130" s="105"/>
      <c r="TV130" s="105"/>
      <c r="TW130" s="105"/>
      <c r="TX130" s="105"/>
      <c r="TY130" s="105"/>
      <c r="TZ130" s="105"/>
      <c r="UA130" s="105"/>
      <c r="UB130" s="105"/>
      <c r="UC130" s="105"/>
      <c r="UD130" s="105"/>
      <c r="UE130" s="105"/>
      <c r="UF130" s="105"/>
      <c r="UG130" s="105"/>
      <c r="UH130" s="105"/>
      <c r="UI130" s="105"/>
      <c r="UJ130" s="105"/>
      <c r="UK130" s="105"/>
      <c r="UL130" s="105"/>
      <c r="UM130" s="105"/>
      <c r="UN130" s="105"/>
      <c r="UO130" s="105"/>
      <c r="UP130" s="105"/>
      <c r="UQ130" s="105"/>
      <c r="UR130" s="105"/>
      <c r="US130" s="105"/>
      <c r="UT130" s="105"/>
      <c r="UU130" s="105"/>
      <c r="UV130" s="105"/>
      <c r="UW130" s="105"/>
      <c r="UX130" s="105"/>
      <c r="UY130" s="105"/>
      <c r="UZ130" s="105"/>
      <c r="VA130" s="105"/>
      <c r="VB130" s="105"/>
      <c r="VC130" s="105"/>
      <c r="VD130" s="105"/>
      <c r="VE130" s="105"/>
      <c r="VF130" s="105"/>
      <c r="VG130" s="105"/>
      <c r="VH130" s="105"/>
      <c r="VI130" s="105"/>
      <c r="VJ130" s="105"/>
      <c r="VK130" s="105"/>
      <c r="VL130" s="105"/>
      <c r="VM130" s="105"/>
      <c r="VN130" s="105"/>
      <c r="VO130" s="105"/>
      <c r="VP130" s="105"/>
      <c r="VQ130" s="105"/>
      <c r="VR130" s="105"/>
      <c r="VS130" s="105"/>
      <c r="VT130" s="105"/>
      <c r="VU130" s="105"/>
      <c r="VV130" s="105"/>
      <c r="VW130" s="105"/>
      <c r="VX130" s="105"/>
      <c r="VY130" s="105"/>
      <c r="VZ130" s="105"/>
      <c r="WA130" s="105"/>
      <c r="WB130" s="105"/>
      <c r="WC130" s="105"/>
      <c r="WD130" s="105"/>
      <c r="WE130" s="105"/>
      <c r="WF130" s="105"/>
      <c r="WG130" s="105"/>
      <c r="WH130" s="105"/>
      <c r="WI130" s="105"/>
      <c r="WJ130" s="105"/>
      <c r="WK130" s="105"/>
      <c r="WL130" s="105"/>
      <c r="WM130" s="105"/>
      <c r="WN130" s="105"/>
      <c r="WO130" s="105"/>
      <c r="WP130" s="105"/>
      <c r="WQ130" s="105"/>
      <c r="WR130" s="105"/>
      <c r="WS130" s="105"/>
      <c r="WT130" s="105"/>
      <c r="WU130" s="105"/>
      <c r="WV130" s="105"/>
      <c r="WW130" s="105"/>
      <c r="WX130" s="105"/>
      <c r="WY130" s="105"/>
      <c r="WZ130" s="105"/>
      <c r="XA130" s="105"/>
      <c r="XB130" s="105"/>
      <c r="XC130" s="105"/>
      <c r="XD130" s="105"/>
      <c r="XE130" s="105"/>
      <c r="XF130" s="105"/>
      <c r="XG130" s="105"/>
      <c r="XH130" s="105"/>
      <c r="XI130" s="105"/>
      <c r="XJ130" s="105"/>
      <c r="XK130" s="105"/>
      <c r="XL130" s="105"/>
      <c r="XM130" s="105"/>
      <c r="XN130" s="105"/>
      <c r="XO130" s="105"/>
      <c r="XP130" s="105"/>
      <c r="XQ130" s="105"/>
      <c r="XR130" s="105"/>
      <c r="XS130" s="105"/>
      <c r="XT130" s="105"/>
      <c r="XU130" s="105"/>
      <c r="XV130" s="105"/>
      <c r="XW130" s="105"/>
      <c r="XX130" s="105"/>
      <c r="XY130" s="105"/>
      <c r="XZ130" s="105"/>
      <c r="YA130" s="105"/>
      <c r="YB130" s="105"/>
      <c r="YC130" s="105"/>
      <c r="YD130" s="105"/>
      <c r="YE130" s="105"/>
      <c r="YF130" s="105"/>
      <c r="YG130" s="105"/>
      <c r="YH130" s="105"/>
      <c r="YI130" s="105"/>
      <c r="YJ130" s="105"/>
      <c r="YK130" s="105"/>
      <c r="YL130" s="105"/>
      <c r="YM130" s="105"/>
      <c r="YN130" s="105"/>
      <c r="YO130" s="105"/>
      <c r="YP130" s="105"/>
      <c r="YQ130" s="105"/>
      <c r="YR130" s="105"/>
      <c r="YS130" s="105"/>
      <c r="YT130" s="105"/>
      <c r="YU130" s="105"/>
      <c r="YV130" s="105"/>
      <c r="YW130" s="105"/>
      <c r="YX130" s="105"/>
      <c r="YY130" s="105"/>
      <c r="YZ130" s="105"/>
      <c r="ZA130" s="105"/>
      <c r="ZB130" s="105"/>
      <c r="ZC130" s="105"/>
      <c r="ZD130" s="105"/>
      <c r="ZE130" s="105"/>
      <c r="ZF130" s="105"/>
      <c r="ZG130" s="105"/>
      <c r="ZH130" s="105"/>
      <c r="ZI130" s="105"/>
      <c r="ZJ130" s="105"/>
      <c r="ZK130" s="105"/>
      <c r="ZL130" s="105"/>
      <c r="ZM130" s="105"/>
      <c r="ZN130" s="105"/>
      <c r="ZO130" s="105"/>
      <c r="ZP130" s="105"/>
      <c r="ZQ130" s="105"/>
      <c r="ZR130" s="105"/>
      <c r="ZS130" s="105"/>
      <c r="ZT130" s="105"/>
      <c r="ZU130" s="105"/>
      <c r="ZV130" s="105"/>
      <c r="ZW130" s="105"/>
      <c r="ZX130" s="105"/>
      <c r="ZY130" s="105"/>
      <c r="ZZ130" s="105"/>
      <c r="AAA130" s="105"/>
      <c r="AAB130" s="105"/>
      <c r="AAC130" s="105"/>
      <c r="AAD130" s="105"/>
      <c r="AAE130" s="105"/>
      <c r="AAF130" s="105"/>
      <c r="AAG130" s="105"/>
      <c r="AAH130" s="105"/>
      <c r="AAI130" s="105"/>
      <c r="AAJ130" s="105"/>
      <c r="AAK130" s="105"/>
      <c r="AAL130" s="105"/>
      <c r="AAM130" s="105"/>
      <c r="AAN130" s="105"/>
      <c r="AAO130" s="105"/>
      <c r="AAP130" s="105"/>
      <c r="AAQ130" s="105"/>
      <c r="AAR130" s="105"/>
      <c r="AAS130" s="105"/>
      <c r="AAT130" s="105"/>
      <c r="AAU130" s="105"/>
      <c r="AAV130" s="105"/>
      <c r="AAW130" s="105"/>
      <c r="AAX130" s="105"/>
      <c r="AAY130" s="105"/>
      <c r="AAZ130" s="105"/>
      <c r="ABA130" s="105"/>
      <c r="ABB130" s="105"/>
      <c r="ABC130" s="105"/>
      <c r="ABD130" s="105"/>
      <c r="ABE130" s="105"/>
      <c r="ABF130" s="105"/>
      <c r="ABG130" s="105"/>
      <c r="ABH130" s="105"/>
      <c r="ABI130" s="105"/>
      <c r="ABJ130" s="105"/>
      <c r="ABK130" s="105"/>
      <c r="ABL130" s="105"/>
      <c r="ABM130" s="105"/>
      <c r="ABN130" s="105"/>
      <c r="ABO130" s="105"/>
      <c r="ABP130" s="105"/>
      <c r="ABQ130" s="105"/>
      <c r="ABR130" s="105"/>
      <c r="ABS130" s="105"/>
      <c r="ABT130" s="105"/>
      <c r="ABU130" s="105"/>
      <c r="ABV130" s="105"/>
      <c r="ABW130" s="105"/>
      <c r="ABX130" s="105"/>
      <c r="ABY130" s="105"/>
      <c r="ABZ130" s="105"/>
      <c r="ACA130" s="105"/>
      <c r="ACB130" s="105"/>
      <c r="ACC130" s="105"/>
      <c r="ACD130" s="105"/>
      <c r="ACE130" s="105"/>
      <c r="ACF130" s="105"/>
      <c r="ACG130" s="105"/>
      <c r="ACH130" s="105"/>
      <c r="ACI130" s="105"/>
      <c r="ACJ130" s="105"/>
      <c r="ACK130" s="105"/>
      <c r="ACL130" s="105"/>
      <c r="ACM130" s="105"/>
      <c r="ACN130" s="105"/>
      <c r="ACO130" s="105"/>
      <c r="ACP130" s="105"/>
      <c r="ACQ130" s="105"/>
      <c r="ACR130" s="105"/>
      <c r="ACS130" s="105"/>
      <c r="ACT130" s="105"/>
      <c r="ACU130" s="105"/>
      <c r="ACV130" s="105"/>
      <c r="ACW130" s="105"/>
      <c r="ACX130" s="105"/>
      <c r="ACY130" s="105"/>
      <c r="ACZ130" s="105"/>
      <c r="ADA130" s="105"/>
      <c r="ADB130" s="105"/>
      <c r="ADC130" s="105"/>
      <c r="ADD130" s="105"/>
      <c r="ADE130" s="105"/>
      <c r="ADF130" s="105"/>
      <c r="ADG130" s="105"/>
      <c r="ADH130" s="105"/>
      <c r="ADI130" s="105"/>
      <c r="ADJ130" s="105"/>
      <c r="ADK130" s="105"/>
      <c r="ADL130" s="105"/>
      <c r="ADM130" s="105"/>
      <c r="ADN130" s="105"/>
      <c r="ADO130" s="105"/>
      <c r="ADP130" s="105"/>
      <c r="ADQ130" s="105"/>
      <c r="ADR130" s="105"/>
      <c r="ADS130" s="105"/>
      <c r="ADT130" s="105"/>
      <c r="ADU130" s="105"/>
      <c r="ADV130" s="105"/>
      <c r="ADW130" s="105"/>
      <c r="ADX130" s="105"/>
      <c r="ADY130" s="105"/>
      <c r="ADZ130" s="105"/>
      <c r="AEA130" s="105"/>
      <c r="AEB130" s="105"/>
      <c r="AEC130" s="105"/>
      <c r="AED130" s="105"/>
      <c r="AEE130" s="105"/>
      <c r="AEF130" s="105"/>
      <c r="AEG130" s="105"/>
      <c r="AEH130" s="105"/>
      <c r="AEI130" s="105"/>
      <c r="AEJ130" s="105"/>
      <c r="AEK130" s="105"/>
      <c r="AEL130" s="105"/>
      <c r="AEM130" s="105"/>
      <c r="AEN130" s="105"/>
      <c r="AEO130" s="105"/>
      <c r="AEP130" s="105"/>
      <c r="AEQ130" s="105"/>
      <c r="AER130" s="105"/>
      <c r="AES130" s="105"/>
      <c r="AET130" s="105"/>
      <c r="AEU130" s="105"/>
      <c r="AEV130" s="105"/>
      <c r="AEW130" s="105"/>
      <c r="AEX130" s="105"/>
      <c r="AEY130" s="105"/>
      <c r="AEZ130" s="105"/>
      <c r="AFA130" s="105"/>
      <c r="AFB130" s="105"/>
      <c r="AFC130" s="105"/>
      <c r="AFD130" s="105"/>
      <c r="AFE130" s="105"/>
      <c r="AFF130" s="105"/>
      <c r="AFG130" s="105"/>
      <c r="AFH130" s="105"/>
      <c r="AFI130" s="105"/>
      <c r="AFJ130" s="105"/>
      <c r="AFK130" s="105"/>
      <c r="AFL130" s="105"/>
      <c r="AFM130" s="105"/>
      <c r="AFN130" s="105"/>
      <c r="AFO130" s="105"/>
      <c r="AFP130" s="105"/>
      <c r="AFQ130" s="105"/>
      <c r="AFR130" s="105"/>
      <c r="AFS130" s="105"/>
      <c r="AFT130" s="105"/>
      <c r="AFU130" s="105"/>
      <c r="AFV130" s="105"/>
      <c r="AFW130" s="105"/>
      <c r="AFX130" s="105"/>
      <c r="AFY130" s="105"/>
      <c r="AFZ130" s="105"/>
      <c r="AGA130" s="105"/>
      <c r="AGB130" s="105"/>
      <c r="AGC130" s="105"/>
      <c r="AGD130" s="105"/>
      <c r="AGE130" s="105"/>
      <c r="AGF130" s="105"/>
      <c r="AGG130" s="105"/>
      <c r="AGH130" s="105"/>
      <c r="AGI130" s="105"/>
      <c r="AGJ130" s="105"/>
      <c r="AGK130" s="105"/>
      <c r="AGL130" s="105"/>
      <c r="AGM130" s="105"/>
      <c r="AGN130" s="105"/>
      <c r="AGO130" s="105"/>
      <c r="AGP130" s="105"/>
      <c r="AGQ130" s="105"/>
      <c r="AGR130" s="105"/>
      <c r="AGS130" s="105"/>
      <c r="AGT130" s="105"/>
      <c r="AGU130" s="105"/>
      <c r="AGV130" s="105"/>
      <c r="AGW130" s="105"/>
      <c r="AGX130" s="105"/>
      <c r="AGY130" s="105"/>
      <c r="AGZ130" s="105"/>
      <c r="AHA130" s="105"/>
      <c r="AHB130" s="105"/>
      <c r="AHC130" s="105"/>
      <c r="AHD130" s="105"/>
      <c r="AHE130" s="105"/>
      <c r="AHF130" s="105"/>
      <c r="AHG130" s="105"/>
      <c r="AHH130" s="105"/>
      <c r="AHI130" s="105"/>
      <c r="AHJ130" s="105"/>
      <c r="AHK130" s="105"/>
      <c r="AHL130" s="105"/>
      <c r="AHM130" s="105"/>
      <c r="AHN130" s="105"/>
      <c r="AHO130" s="105"/>
      <c r="AHP130" s="105"/>
      <c r="AHQ130" s="105"/>
      <c r="AHR130" s="105"/>
      <c r="AHS130" s="105"/>
      <c r="AHT130" s="105"/>
      <c r="AHU130" s="105"/>
      <c r="AHV130" s="105"/>
      <c r="AHW130" s="105"/>
      <c r="AHX130" s="105"/>
      <c r="AHY130" s="105"/>
      <c r="AHZ130" s="105"/>
      <c r="AIA130" s="105"/>
      <c r="AIB130" s="105"/>
      <c r="AIC130" s="105"/>
      <c r="AID130" s="105"/>
      <c r="AIE130" s="105"/>
      <c r="AIF130" s="105"/>
      <c r="AIG130" s="105"/>
      <c r="AIH130" s="105"/>
      <c r="AII130" s="105"/>
      <c r="AIJ130" s="105"/>
      <c r="AIK130" s="105"/>
      <c r="AIL130" s="105"/>
      <c r="AIM130" s="105"/>
      <c r="AIN130" s="105"/>
      <c r="AIO130" s="105"/>
      <c r="AIP130" s="105"/>
      <c r="AIQ130" s="105"/>
      <c r="AIR130" s="105"/>
      <c r="AIS130" s="105"/>
      <c r="AIT130" s="105"/>
      <c r="AIU130" s="105"/>
      <c r="AIV130" s="105"/>
      <c r="AIW130" s="105"/>
      <c r="AIX130" s="105"/>
      <c r="AIY130" s="105"/>
      <c r="AIZ130" s="105"/>
      <c r="AJA130" s="105"/>
      <c r="AJB130" s="105"/>
      <c r="AJC130" s="105"/>
      <c r="AJD130" s="105"/>
      <c r="AJE130" s="105"/>
      <c r="AJF130" s="105"/>
      <c r="AJG130" s="105"/>
      <c r="AJH130" s="105"/>
      <c r="AJI130" s="105"/>
      <c r="AJJ130" s="105"/>
      <c r="AJK130" s="105"/>
      <c r="AJL130" s="105"/>
      <c r="AJM130" s="105"/>
      <c r="AJN130" s="105"/>
      <c r="AJO130" s="105"/>
      <c r="AJP130" s="105"/>
      <c r="AJQ130" s="105"/>
      <c r="AJR130" s="105"/>
      <c r="AJS130" s="105"/>
      <c r="AJT130" s="105"/>
      <c r="AJU130" s="105"/>
      <c r="AJV130" s="105"/>
      <c r="AJW130" s="105"/>
      <c r="AJX130" s="105"/>
      <c r="AJY130" s="105"/>
      <c r="AJZ130" s="105"/>
      <c r="AKA130" s="105"/>
      <c r="AKB130" s="105"/>
      <c r="AKC130" s="105"/>
      <c r="AKD130" s="105"/>
      <c r="AKE130" s="105"/>
      <c r="AKF130" s="105"/>
      <c r="AKG130" s="105"/>
      <c r="AKH130" s="105"/>
      <c r="AKI130" s="105"/>
      <c r="AKJ130" s="105"/>
      <c r="AKK130" s="105"/>
      <c r="AKL130" s="105"/>
      <c r="AKM130" s="105"/>
      <c r="AKN130" s="105"/>
      <c r="AKO130" s="105"/>
      <c r="AKP130" s="105"/>
      <c r="AKQ130" s="105"/>
      <c r="AKR130" s="105"/>
      <c r="AKS130" s="105"/>
      <c r="AKT130" s="105"/>
      <c r="AKU130" s="105"/>
      <c r="AKV130" s="105"/>
      <c r="AKW130" s="105"/>
      <c r="AKX130" s="105"/>
      <c r="AKY130" s="105"/>
      <c r="AKZ130" s="105"/>
      <c r="ALA130" s="105"/>
      <c r="ALB130" s="105"/>
      <c r="ALC130" s="105"/>
      <c r="ALD130" s="105"/>
      <c r="ALE130" s="105"/>
      <c r="ALF130" s="105"/>
      <c r="ALG130" s="105"/>
      <c r="ALH130" s="105"/>
      <c r="ALI130" s="105"/>
      <c r="ALJ130" s="105"/>
      <c r="ALK130" s="105"/>
      <c r="ALL130" s="105"/>
      <c r="ALM130" s="105"/>
      <c r="ALN130" s="105"/>
      <c r="ALO130" s="105"/>
      <c r="ALP130" s="105"/>
      <c r="ALQ130" s="105"/>
      <c r="ALR130" s="105"/>
      <c r="ALS130" s="105"/>
      <c r="ALT130" s="105"/>
      <c r="ALU130" s="105"/>
      <c r="ALV130" s="105"/>
      <c r="ALW130" s="105"/>
      <c r="ALX130" s="105"/>
      <c r="ALY130" s="105"/>
      <c r="ALZ130" s="105"/>
      <c r="AMA130" s="105"/>
      <c r="AMB130" s="105"/>
      <c r="AMC130" s="105"/>
      <c r="AMD130" s="105"/>
      <c r="AME130" s="105"/>
      <c r="AMF130" s="105"/>
      <c r="AMG130" s="105"/>
      <c r="AMH130" s="105"/>
      <c r="AMI130" s="105"/>
      <c r="AMJ130" s="105"/>
      <c r="AMK130" s="105"/>
      <c r="AML130" s="105"/>
      <c r="AMM130" s="105"/>
      <c r="AMN130" s="105"/>
    </row>
    <row r="131" spans="1:1028" s="104" customFormat="1" ht="25.5">
      <c r="A131" s="98">
        <v>128</v>
      </c>
      <c r="B131" s="99">
        <v>142</v>
      </c>
      <c r="C131" s="100" t="s">
        <v>1363</v>
      </c>
      <c r="D131" s="169" t="s">
        <v>1538</v>
      </c>
      <c r="E131" s="102"/>
      <c r="F131" s="102"/>
      <c r="G131" s="102"/>
      <c r="H131" s="102"/>
      <c r="I131" s="102"/>
      <c r="J131" s="101"/>
      <c r="K131" s="65"/>
      <c r="L131" s="65"/>
      <c r="M131" s="65"/>
      <c r="N131" s="65" t="s">
        <v>1355</v>
      </c>
      <c r="O131" s="65" t="s">
        <v>1356</v>
      </c>
      <c r="P131" s="66"/>
      <c r="Q131" s="66">
        <v>0.2</v>
      </c>
      <c r="R131" s="132"/>
      <c r="S131" s="103" t="s">
        <v>1366</v>
      </c>
      <c r="T131" s="103" t="s">
        <v>1367</v>
      </c>
      <c r="U131" s="103" t="s">
        <v>1368</v>
      </c>
      <c r="V131" s="103" t="s">
        <v>1369</v>
      </c>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5"/>
      <c r="DQ131" s="105"/>
      <c r="DR131" s="105"/>
      <c r="DS131" s="105"/>
      <c r="DT131" s="105"/>
      <c r="DU131" s="105"/>
      <c r="DV131" s="105"/>
      <c r="DW131" s="105"/>
      <c r="DX131" s="105"/>
      <c r="DY131" s="105"/>
      <c r="DZ131" s="105"/>
      <c r="EA131" s="105"/>
      <c r="EB131" s="105"/>
      <c r="EC131" s="105"/>
      <c r="ED131" s="105"/>
      <c r="EE131" s="105"/>
      <c r="EF131" s="105"/>
      <c r="EG131" s="105"/>
      <c r="EH131" s="105"/>
      <c r="EI131" s="105"/>
      <c r="EJ131" s="105"/>
      <c r="EK131" s="105"/>
      <c r="EL131" s="105"/>
      <c r="EM131" s="105"/>
      <c r="EN131" s="105"/>
      <c r="EO131" s="105"/>
      <c r="EP131" s="105"/>
      <c r="EQ131" s="105"/>
      <c r="ER131" s="105"/>
      <c r="ES131" s="105"/>
      <c r="ET131" s="105"/>
      <c r="EU131" s="105"/>
      <c r="EV131" s="105"/>
      <c r="EW131" s="105"/>
      <c r="EX131" s="105"/>
      <c r="EY131" s="105"/>
      <c r="EZ131" s="105"/>
      <c r="FA131" s="105"/>
      <c r="FB131" s="105"/>
      <c r="FC131" s="105"/>
      <c r="FD131" s="105"/>
      <c r="FE131" s="105"/>
      <c r="FF131" s="105"/>
      <c r="FG131" s="105"/>
      <c r="FH131" s="105"/>
      <c r="FI131" s="105"/>
      <c r="FJ131" s="105"/>
      <c r="FK131" s="105"/>
      <c r="FL131" s="105"/>
      <c r="FM131" s="105"/>
      <c r="FN131" s="105"/>
      <c r="FO131" s="105"/>
      <c r="FP131" s="105"/>
      <c r="FQ131" s="105"/>
      <c r="FR131" s="105"/>
      <c r="FS131" s="105"/>
      <c r="FT131" s="105"/>
      <c r="FU131" s="105"/>
      <c r="FV131" s="105"/>
      <c r="FW131" s="105"/>
      <c r="FX131" s="105"/>
      <c r="FY131" s="105"/>
      <c r="FZ131" s="105"/>
      <c r="GA131" s="105"/>
      <c r="GB131" s="105"/>
      <c r="GC131" s="105"/>
      <c r="GD131" s="105"/>
      <c r="GE131" s="105"/>
      <c r="GF131" s="105"/>
      <c r="GG131" s="105"/>
      <c r="GH131" s="105"/>
      <c r="GI131" s="105"/>
      <c r="GJ131" s="105"/>
      <c r="GK131" s="105"/>
      <c r="GL131" s="105"/>
      <c r="GM131" s="105"/>
      <c r="GN131" s="105"/>
      <c r="GO131" s="105"/>
      <c r="GP131" s="105"/>
      <c r="GQ131" s="105"/>
      <c r="GR131" s="105"/>
      <c r="GS131" s="105"/>
      <c r="GT131" s="105"/>
      <c r="GU131" s="105"/>
      <c r="GV131" s="105"/>
      <c r="GW131" s="105"/>
      <c r="GX131" s="105"/>
      <c r="GY131" s="105"/>
      <c r="GZ131" s="105"/>
      <c r="HA131" s="105"/>
      <c r="HB131" s="105"/>
      <c r="HC131" s="105"/>
      <c r="HD131" s="105"/>
      <c r="HE131" s="105"/>
      <c r="HF131" s="105"/>
      <c r="HG131" s="105"/>
      <c r="HH131" s="105"/>
      <c r="HI131" s="105"/>
      <c r="HJ131" s="105"/>
      <c r="HK131" s="105"/>
      <c r="HL131" s="105"/>
      <c r="HM131" s="105"/>
      <c r="HN131" s="105"/>
      <c r="HO131" s="105"/>
      <c r="HP131" s="105"/>
      <c r="HQ131" s="105"/>
      <c r="HR131" s="105"/>
      <c r="HS131" s="105"/>
      <c r="HT131" s="105"/>
      <c r="HU131" s="105"/>
      <c r="HV131" s="105"/>
      <c r="HW131" s="105"/>
      <c r="HX131" s="105"/>
      <c r="HY131" s="105"/>
      <c r="HZ131" s="105"/>
      <c r="IA131" s="105"/>
      <c r="IB131" s="105"/>
      <c r="IC131" s="105"/>
      <c r="ID131" s="105"/>
      <c r="IE131" s="105"/>
      <c r="IF131" s="105"/>
      <c r="IG131" s="105"/>
      <c r="IH131" s="105"/>
      <c r="II131" s="105"/>
      <c r="IJ131" s="105"/>
      <c r="IK131" s="105"/>
      <c r="IL131" s="105"/>
      <c r="IM131" s="105"/>
      <c r="IN131" s="105"/>
      <c r="IO131" s="105"/>
      <c r="IP131" s="105"/>
      <c r="IQ131" s="105"/>
      <c r="IR131" s="105"/>
      <c r="IS131" s="105"/>
      <c r="IT131" s="105"/>
      <c r="IU131" s="105"/>
      <c r="IV131" s="105"/>
      <c r="IW131" s="105"/>
      <c r="IX131" s="105"/>
      <c r="IY131" s="105"/>
      <c r="IZ131" s="105"/>
      <c r="JA131" s="105"/>
      <c r="JB131" s="105"/>
      <c r="JC131" s="105"/>
      <c r="JD131" s="105"/>
      <c r="JE131" s="105"/>
      <c r="JF131" s="105"/>
      <c r="JG131" s="105"/>
      <c r="JH131" s="105"/>
      <c r="JI131" s="105"/>
      <c r="JJ131" s="105"/>
      <c r="JK131" s="105"/>
      <c r="JL131" s="105"/>
      <c r="JM131" s="105"/>
      <c r="JN131" s="105"/>
      <c r="JO131" s="105"/>
      <c r="JP131" s="105"/>
      <c r="JQ131" s="105"/>
      <c r="JR131" s="105"/>
      <c r="JS131" s="105"/>
      <c r="JT131" s="105"/>
      <c r="JU131" s="105"/>
      <c r="JV131" s="105"/>
      <c r="JW131" s="105"/>
      <c r="JX131" s="105"/>
      <c r="JY131" s="105"/>
      <c r="JZ131" s="105"/>
      <c r="KA131" s="105"/>
      <c r="KB131" s="105"/>
      <c r="KC131" s="105"/>
      <c r="KD131" s="105"/>
      <c r="KE131" s="105"/>
      <c r="KF131" s="105"/>
      <c r="KG131" s="105"/>
      <c r="KH131" s="105"/>
      <c r="KI131" s="105"/>
      <c r="KJ131" s="105"/>
      <c r="KK131" s="105"/>
      <c r="KL131" s="105"/>
      <c r="KM131" s="105"/>
      <c r="KN131" s="105"/>
      <c r="KO131" s="105"/>
      <c r="KP131" s="105"/>
      <c r="KQ131" s="105"/>
      <c r="KR131" s="105"/>
      <c r="KS131" s="105"/>
      <c r="KT131" s="105"/>
      <c r="KU131" s="105"/>
      <c r="KV131" s="105"/>
      <c r="KW131" s="105"/>
      <c r="KX131" s="105"/>
      <c r="KY131" s="105"/>
      <c r="KZ131" s="105"/>
      <c r="LA131" s="105"/>
      <c r="LB131" s="105"/>
      <c r="LC131" s="105"/>
      <c r="LD131" s="105"/>
      <c r="LE131" s="105"/>
      <c r="LF131" s="105"/>
      <c r="LG131" s="105"/>
      <c r="LH131" s="105"/>
      <c r="LI131" s="105"/>
      <c r="LJ131" s="105"/>
      <c r="LK131" s="105"/>
      <c r="LL131" s="105"/>
      <c r="LM131" s="105"/>
      <c r="LN131" s="105"/>
      <c r="LO131" s="105"/>
      <c r="LP131" s="105"/>
      <c r="LQ131" s="105"/>
      <c r="LR131" s="105"/>
      <c r="LS131" s="105"/>
      <c r="LT131" s="105"/>
      <c r="LU131" s="105"/>
      <c r="LV131" s="105"/>
      <c r="LW131" s="105"/>
      <c r="LX131" s="105"/>
      <c r="LY131" s="105"/>
      <c r="LZ131" s="105"/>
      <c r="MA131" s="105"/>
      <c r="MB131" s="105"/>
      <c r="MC131" s="105"/>
      <c r="MD131" s="105"/>
      <c r="ME131" s="105"/>
      <c r="MF131" s="105"/>
      <c r="MG131" s="105"/>
      <c r="MH131" s="105"/>
      <c r="MI131" s="105"/>
      <c r="MJ131" s="105"/>
      <c r="MK131" s="105"/>
      <c r="ML131" s="105"/>
      <c r="MM131" s="105"/>
      <c r="MN131" s="105"/>
      <c r="MO131" s="105"/>
      <c r="MP131" s="105"/>
      <c r="MQ131" s="105"/>
      <c r="MR131" s="105"/>
      <c r="MS131" s="105"/>
      <c r="MT131" s="105"/>
      <c r="MU131" s="105"/>
      <c r="MV131" s="105"/>
      <c r="MW131" s="105"/>
      <c r="MX131" s="105"/>
      <c r="MY131" s="105"/>
      <c r="MZ131" s="105"/>
      <c r="NA131" s="105"/>
      <c r="NB131" s="105"/>
      <c r="NC131" s="105"/>
      <c r="ND131" s="105"/>
      <c r="NE131" s="105"/>
      <c r="NF131" s="105"/>
      <c r="NG131" s="105"/>
      <c r="NH131" s="105"/>
      <c r="NI131" s="105"/>
      <c r="NJ131" s="105"/>
      <c r="NK131" s="105"/>
      <c r="NL131" s="105"/>
      <c r="NM131" s="105"/>
      <c r="NN131" s="105"/>
      <c r="NO131" s="105"/>
      <c r="NP131" s="105"/>
      <c r="NQ131" s="105"/>
      <c r="NR131" s="105"/>
      <c r="NS131" s="105"/>
      <c r="NT131" s="105"/>
      <c r="NU131" s="105"/>
      <c r="NV131" s="105"/>
      <c r="NW131" s="105"/>
      <c r="NX131" s="105"/>
      <c r="NY131" s="105"/>
      <c r="NZ131" s="105"/>
      <c r="OA131" s="105"/>
      <c r="OB131" s="105"/>
      <c r="OC131" s="105"/>
      <c r="OD131" s="105"/>
      <c r="OE131" s="105"/>
      <c r="OF131" s="105"/>
      <c r="OG131" s="105"/>
      <c r="OH131" s="105"/>
      <c r="OI131" s="105"/>
      <c r="OJ131" s="105"/>
      <c r="OK131" s="105"/>
      <c r="OL131" s="105"/>
      <c r="OM131" s="105"/>
      <c r="ON131" s="105"/>
      <c r="OO131" s="105"/>
      <c r="OP131" s="105"/>
      <c r="OQ131" s="105"/>
      <c r="OR131" s="105"/>
      <c r="OS131" s="105"/>
      <c r="OT131" s="105"/>
      <c r="OU131" s="105"/>
      <c r="OV131" s="105"/>
      <c r="OW131" s="105"/>
      <c r="OX131" s="105"/>
      <c r="OY131" s="105"/>
      <c r="OZ131" s="105"/>
      <c r="PA131" s="105"/>
      <c r="PB131" s="105"/>
      <c r="PC131" s="105"/>
      <c r="PD131" s="105"/>
      <c r="PE131" s="105"/>
      <c r="PF131" s="105"/>
      <c r="PG131" s="105"/>
      <c r="PH131" s="105"/>
      <c r="PI131" s="105"/>
      <c r="PJ131" s="105"/>
      <c r="PK131" s="105"/>
      <c r="PL131" s="105"/>
      <c r="PM131" s="105"/>
      <c r="PN131" s="105"/>
      <c r="PO131" s="105"/>
      <c r="PP131" s="105"/>
      <c r="PQ131" s="105"/>
      <c r="PR131" s="105"/>
      <c r="PS131" s="105"/>
      <c r="PT131" s="105"/>
      <c r="PU131" s="105"/>
      <c r="PV131" s="105"/>
      <c r="PW131" s="105"/>
      <c r="PX131" s="105"/>
      <c r="PY131" s="105"/>
      <c r="PZ131" s="105"/>
      <c r="QA131" s="105"/>
      <c r="QB131" s="105"/>
      <c r="QC131" s="105"/>
      <c r="QD131" s="105"/>
      <c r="QE131" s="105"/>
      <c r="QF131" s="105"/>
      <c r="QG131" s="105"/>
      <c r="QH131" s="105"/>
      <c r="QI131" s="105"/>
      <c r="QJ131" s="105"/>
      <c r="QK131" s="105"/>
      <c r="QL131" s="105"/>
      <c r="QM131" s="105"/>
      <c r="QN131" s="105"/>
      <c r="QO131" s="105"/>
      <c r="QP131" s="105"/>
      <c r="QQ131" s="105"/>
      <c r="QR131" s="105"/>
      <c r="QS131" s="105"/>
      <c r="QT131" s="105"/>
      <c r="QU131" s="105"/>
      <c r="QV131" s="105"/>
      <c r="QW131" s="105"/>
      <c r="QX131" s="105"/>
      <c r="QY131" s="105"/>
      <c r="QZ131" s="105"/>
      <c r="RA131" s="105"/>
      <c r="RB131" s="105"/>
      <c r="RC131" s="105"/>
      <c r="RD131" s="105"/>
      <c r="RE131" s="105"/>
      <c r="RF131" s="105"/>
      <c r="RG131" s="105"/>
      <c r="RH131" s="105"/>
      <c r="RI131" s="105"/>
      <c r="RJ131" s="105"/>
      <c r="RK131" s="105"/>
      <c r="RL131" s="105"/>
      <c r="RM131" s="105"/>
      <c r="RN131" s="105"/>
      <c r="RO131" s="105"/>
      <c r="RP131" s="105"/>
      <c r="RQ131" s="105"/>
      <c r="RR131" s="105"/>
      <c r="RS131" s="105"/>
      <c r="RT131" s="105"/>
      <c r="RU131" s="105"/>
      <c r="RV131" s="105"/>
      <c r="RW131" s="105"/>
      <c r="RX131" s="105"/>
      <c r="RY131" s="105"/>
      <c r="RZ131" s="105"/>
      <c r="SA131" s="105"/>
      <c r="SB131" s="105"/>
      <c r="SC131" s="105"/>
      <c r="SD131" s="105"/>
      <c r="SE131" s="105"/>
      <c r="SF131" s="105"/>
      <c r="SG131" s="105"/>
      <c r="SH131" s="105"/>
      <c r="SI131" s="105"/>
      <c r="SJ131" s="105"/>
      <c r="SK131" s="105"/>
      <c r="SL131" s="105"/>
      <c r="SM131" s="105"/>
      <c r="SN131" s="105"/>
      <c r="SO131" s="105"/>
      <c r="SP131" s="105"/>
      <c r="SQ131" s="105"/>
      <c r="SR131" s="105"/>
      <c r="SS131" s="105"/>
      <c r="ST131" s="105"/>
      <c r="SU131" s="105"/>
      <c r="SV131" s="105"/>
      <c r="SW131" s="105"/>
      <c r="SX131" s="105"/>
      <c r="SY131" s="105"/>
      <c r="SZ131" s="105"/>
      <c r="TA131" s="105"/>
      <c r="TB131" s="105"/>
      <c r="TC131" s="105"/>
      <c r="TD131" s="105"/>
      <c r="TE131" s="105"/>
      <c r="TF131" s="105"/>
      <c r="TG131" s="105"/>
      <c r="TH131" s="105"/>
      <c r="TI131" s="105"/>
      <c r="TJ131" s="105"/>
      <c r="TK131" s="105"/>
      <c r="TL131" s="105"/>
      <c r="TM131" s="105"/>
      <c r="TN131" s="105"/>
      <c r="TO131" s="105"/>
      <c r="TP131" s="105"/>
      <c r="TQ131" s="105"/>
      <c r="TR131" s="105"/>
      <c r="TS131" s="105"/>
      <c r="TT131" s="105"/>
      <c r="TU131" s="105"/>
      <c r="TV131" s="105"/>
      <c r="TW131" s="105"/>
      <c r="TX131" s="105"/>
      <c r="TY131" s="105"/>
      <c r="TZ131" s="105"/>
      <c r="UA131" s="105"/>
      <c r="UB131" s="105"/>
      <c r="UC131" s="105"/>
      <c r="UD131" s="105"/>
      <c r="UE131" s="105"/>
      <c r="UF131" s="105"/>
      <c r="UG131" s="105"/>
      <c r="UH131" s="105"/>
      <c r="UI131" s="105"/>
      <c r="UJ131" s="105"/>
      <c r="UK131" s="105"/>
      <c r="UL131" s="105"/>
      <c r="UM131" s="105"/>
      <c r="UN131" s="105"/>
      <c r="UO131" s="105"/>
      <c r="UP131" s="105"/>
      <c r="UQ131" s="105"/>
      <c r="UR131" s="105"/>
      <c r="US131" s="105"/>
      <c r="UT131" s="105"/>
      <c r="UU131" s="105"/>
      <c r="UV131" s="105"/>
      <c r="UW131" s="105"/>
      <c r="UX131" s="105"/>
      <c r="UY131" s="105"/>
      <c r="UZ131" s="105"/>
      <c r="VA131" s="105"/>
      <c r="VB131" s="105"/>
      <c r="VC131" s="105"/>
      <c r="VD131" s="105"/>
      <c r="VE131" s="105"/>
      <c r="VF131" s="105"/>
      <c r="VG131" s="105"/>
      <c r="VH131" s="105"/>
      <c r="VI131" s="105"/>
      <c r="VJ131" s="105"/>
      <c r="VK131" s="105"/>
      <c r="VL131" s="105"/>
      <c r="VM131" s="105"/>
      <c r="VN131" s="105"/>
      <c r="VO131" s="105"/>
      <c r="VP131" s="105"/>
      <c r="VQ131" s="105"/>
      <c r="VR131" s="105"/>
      <c r="VS131" s="105"/>
      <c r="VT131" s="105"/>
      <c r="VU131" s="105"/>
      <c r="VV131" s="105"/>
      <c r="VW131" s="105"/>
      <c r="VX131" s="105"/>
      <c r="VY131" s="105"/>
      <c r="VZ131" s="105"/>
      <c r="WA131" s="105"/>
      <c r="WB131" s="105"/>
      <c r="WC131" s="105"/>
      <c r="WD131" s="105"/>
      <c r="WE131" s="105"/>
      <c r="WF131" s="105"/>
      <c r="WG131" s="105"/>
      <c r="WH131" s="105"/>
      <c r="WI131" s="105"/>
      <c r="WJ131" s="105"/>
      <c r="WK131" s="105"/>
      <c r="WL131" s="105"/>
      <c r="WM131" s="105"/>
      <c r="WN131" s="105"/>
      <c r="WO131" s="105"/>
      <c r="WP131" s="105"/>
      <c r="WQ131" s="105"/>
      <c r="WR131" s="105"/>
      <c r="WS131" s="105"/>
      <c r="WT131" s="105"/>
      <c r="WU131" s="105"/>
      <c r="WV131" s="105"/>
      <c r="WW131" s="105"/>
      <c r="WX131" s="105"/>
      <c r="WY131" s="105"/>
      <c r="WZ131" s="105"/>
      <c r="XA131" s="105"/>
      <c r="XB131" s="105"/>
      <c r="XC131" s="105"/>
      <c r="XD131" s="105"/>
      <c r="XE131" s="105"/>
      <c r="XF131" s="105"/>
      <c r="XG131" s="105"/>
      <c r="XH131" s="105"/>
      <c r="XI131" s="105"/>
      <c r="XJ131" s="105"/>
      <c r="XK131" s="105"/>
      <c r="XL131" s="105"/>
      <c r="XM131" s="105"/>
      <c r="XN131" s="105"/>
      <c r="XO131" s="105"/>
      <c r="XP131" s="105"/>
      <c r="XQ131" s="105"/>
      <c r="XR131" s="105"/>
      <c r="XS131" s="105"/>
      <c r="XT131" s="105"/>
      <c r="XU131" s="105"/>
      <c r="XV131" s="105"/>
      <c r="XW131" s="105"/>
      <c r="XX131" s="105"/>
      <c r="XY131" s="105"/>
      <c r="XZ131" s="105"/>
      <c r="YA131" s="105"/>
      <c r="YB131" s="105"/>
      <c r="YC131" s="105"/>
      <c r="YD131" s="105"/>
      <c r="YE131" s="105"/>
      <c r="YF131" s="105"/>
      <c r="YG131" s="105"/>
      <c r="YH131" s="105"/>
      <c r="YI131" s="105"/>
      <c r="YJ131" s="105"/>
      <c r="YK131" s="105"/>
      <c r="YL131" s="105"/>
      <c r="YM131" s="105"/>
      <c r="YN131" s="105"/>
      <c r="YO131" s="105"/>
      <c r="YP131" s="105"/>
      <c r="YQ131" s="105"/>
      <c r="YR131" s="105"/>
      <c r="YS131" s="105"/>
      <c r="YT131" s="105"/>
      <c r="YU131" s="105"/>
      <c r="YV131" s="105"/>
      <c r="YW131" s="105"/>
      <c r="YX131" s="105"/>
      <c r="YY131" s="105"/>
      <c r="YZ131" s="105"/>
      <c r="ZA131" s="105"/>
      <c r="ZB131" s="105"/>
      <c r="ZC131" s="105"/>
      <c r="ZD131" s="105"/>
      <c r="ZE131" s="105"/>
      <c r="ZF131" s="105"/>
      <c r="ZG131" s="105"/>
      <c r="ZH131" s="105"/>
      <c r="ZI131" s="105"/>
      <c r="ZJ131" s="105"/>
      <c r="ZK131" s="105"/>
      <c r="ZL131" s="105"/>
      <c r="ZM131" s="105"/>
      <c r="ZN131" s="105"/>
      <c r="ZO131" s="105"/>
      <c r="ZP131" s="105"/>
      <c r="ZQ131" s="105"/>
      <c r="ZR131" s="105"/>
      <c r="ZS131" s="105"/>
      <c r="ZT131" s="105"/>
      <c r="ZU131" s="105"/>
      <c r="ZV131" s="105"/>
      <c r="ZW131" s="105"/>
      <c r="ZX131" s="105"/>
      <c r="ZY131" s="105"/>
      <c r="ZZ131" s="105"/>
      <c r="AAA131" s="105"/>
      <c r="AAB131" s="105"/>
      <c r="AAC131" s="105"/>
      <c r="AAD131" s="105"/>
      <c r="AAE131" s="105"/>
      <c r="AAF131" s="105"/>
      <c r="AAG131" s="105"/>
      <c r="AAH131" s="105"/>
      <c r="AAI131" s="105"/>
      <c r="AAJ131" s="105"/>
      <c r="AAK131" s="105"/>
      <c r="AAL131" s="105"/>
      <c r="AAM131" s="105"/>
      <c r="AAN131" s="105"/>
      <c r="AAO131" s="105"/>
      <c r="AAP131" s="105"/>
      <c r="AAQ131" s="105"/>
      <c r="AAR131" s="105"/>
      <c r="AAS131" s="105"/>
      <c r="AAT131" s="105"/>
      <c r="AAU131" s="105"/>
      <c r="AAV131" s="105"/>
      <c r="AAW131" s="105"/>
      <c r="AAX131" s="105"/>
      <c r="AAY131" s="105"/>
      <c r="AAZ131" s="105"/>
      <c r="ABA131" s="105"/>
      <c r="ABB131" s="105"/>
      <c r="ABC131" s="105"/>
      <c r="ABD131" s="105"/>
      <c r="ABE131" s="105"/>
      <c r="ABF131" s="105"/>
      <c r="ABG131" s="105"/>
      <c r="ABH131" s="105"/>
      <c r="ABI131" s="105"/>
      <c r="ABJ131" s="105"/>
      <c r="ABK131" s="105"/>
      <c r="ABL131" s="105"/>
      <c r="ABM131" s="105"/>
      <c r="ABN131" s="105"/>
      <c r="ABO131" s="105"/>
      <c r="ABP131" s="105"/>
      <c r="ABQ131" s="105"/>
      <c r="ABR131" s="105"/>
      <c r="ABS131" s="105"/>
      <c r="ABT131" s="105"/>
      <c r="ABU131" s="105"/>
      <c r="ABV131" s="105"/>
      <c r="ABW131" s="105"/>
      <c r="ABX131" s="105"/>
      <c r="ABY131" s="105"/>
      <c r="ABZ131" s="105"/>
      <c r="ACA131" s="105"/>
      <c r="ACB131" s="105"/>
      <c r="ACC131" s="105"/>
      <c r="ACD131" s="105"/>
      <c r="ACE131" s="105"/>
      <c r="ACF131" s="105"/>
      <c r="ACG131" s="105"/>
      <c r="ACH131" s="105"/>
      <c r="ACI131" s="105"/>
      <c r="ACJ131" s="105"/>
      <c r="ACK131" s="105"/>
      <c r="ACL131" s="105"/>
      <c r="ACM131" s="105"/>
      <c r="ACN131" s="105"/>
      <c r="ACO131" s="105"/>
      <c r="ACP131" s="105"/>
      <c r="ACQ131" s="105"/>
      <c r="ACR131" s="105"/>
      <c r="ACS131" s="105"/>
      <c r="ACT131" s="105"/>
      <c r="ACU131" s="105"/>
      <c r="ACV131" s="105"/>
      <c r="ACW131" s="105"/>
      <c r="ACX131" s="105"/>
      <c r="ACY131" s="105"/>
      <c r="ACZ131" s="105"/>
      <c r="ADA131" s="105"/>
      <c r="ADB131" s="105"/>
      <c r="ADC131" s="105"/>
      <c r="ADD131" s="105"/>
      <c r="ADE131" s="105"/>
      <c r="ADF131" s="105"/>
      <c r="ADG131" s="105"/>
      <c r="ADH131" s="105"/>
      <c r="ADI131" s="105"/>
      <c r="ADJ131" s="105"/>
      <c r="ADK131" s="105"/>
      <c r="ADL131" s="105"/>
      <c r="ADM131" s="105"/>
      <c r="ADN131" s="105"/>
      <c r="ADO131" s="105"/>
      <c r="ADP131" s="105"/>
      <c r="ADQ131" s="105"/>
      <c r="ADR131" s="105"/>
      <c r="ADS131" s="105"/>
      <c r="ADT131" s="105"/>
      <c r="ADU131" s="105"/>
      <c r="ADV131" s="105"/>
      <c r="ADW131" s="105"/>
      <c r="ADX131" s="105"/>
      <c r="ADY131" s="105"/>
      <c r="ADZ131" s="105"/>
      <c r="AEA131" s="105"/>
      <c r="AEB131" s="105"/>
      <c r="AEC131" s="105"/>
      <c r="AED131" s="105"/>
      <c r="AEE131" s="105"/>
      <c r="AEF131" s="105"/>
      <c r="AEG131" s="105"/>
      <c r="AEH131" s="105"/>
      <c r="AEI131" s="105"/>
      <c r="AEJ131" s="105"/>
      <c r="AEK131" s="105"/>
      <c r="AEL131" s="105"/>
      <c r="AEM131" s="105"/>
      <c r="AEN131" s="105"/>
      <c r="AEO131" s="105"/>
      <c r="AEP131" s="105"/>
      <c r="AEQ131" s="105"/>
      <c r="AER131" s="105"/>
      <c r="AES131" s="105"/>
      <c r="AET131" s="105"/>
      <c r="AEU131" s="105"/>
      <c r="AEV131" s="105"/>
      <c r="AEW131" s="105"/>
      <c r="AEX131" s="105"/>
      <c r="AEY131" s="105"/>
      <c r="AEZ131" s="105"/>
      <c r="AFA131" s="105"/>
      <c r="AFB131" s="105"/>
      <c r="AFC131" s="105"/>
      <c r="AFD131" s="105"/>
      <c r="AFE131" s="105"/>
      <c r="AFF131" s="105"/>
      <c r="AFG131" s="105"/>
      <c r="AFH131" s="105"/>
      <c r="AFI131" s="105"/>
      <c r="AFJ131" s="105"/>
      <c r="AFK131" s="105"/>
      <c r="AFL131" s="105"/>
      <c r="AFM131" s="105"/>
      <c r="AFN131" s="105"/>
      <c r="AFO131" s="105"/>
      <c r="AFP131" s="105"/>
      <c r="AFQ131" s="105"/>
      <c r="AFR131" s="105"/>
      <c r="AFS131" s="105"/>
      <c r="AFT131" s="105"/>
      <c r="AFU131" s="105"/>
      <c r="AFV131" s="105"/>
      <c r="AFW131" s="105"/>
      <c r="AFX131" s="105"/>
      <c r="AFY131" s="105"/>
      <c r="AFZ131" s="105"/>
      <c r="AGA131" s="105"/>
      <c r="AGB131" s="105"/>
      <c r="AGC131" s="105"/>
      <c r="AGD131" s="105"/>
      <c r="AGE131" s="105"/>
      <c r="AGF131" s="105"/>
      <c r="AGG131" s="105"/>
      <c r="AGH131" s="105"/>
      <c r="AGI131" s="105"/>
      <c r="AGJ131" s="105"/>
      <c r="AGK131" s="105"/>
      <c r="AGL131" s="105"/>
      <c r="AGM131" s="105"/>
      <c r="AGN131" s="105"/>
      <c r="AGO131" s="105"/>
      <c r="AGP131" s="105"/>
      <c r="AGQ131" s="105"/>
      <c r="AGR131" s="105"/>
      <c r="AGS131" s="105"/>
      <c r="AGT131" s="105"/>
      <c r="AGU131" s="105"/>
      <c r="AGV131" s="105"/>
      <c r="AGW131" s="105"/>
      <c r="AGX131" s="105"/>
      <c r="AGY131" s="105"/>
      <c r="AGZ131" s="105"/>
      <c r="AHA131" s="105"/>
      <c r="AHB131" s="105"/>
      <c r="AHC131" s="105"/>
      <c r="AHD131" s="105"/>
      <c r="AHE131" s="105"/>
      <c r="AHF131" s="105"/>
      <c r="AHG131" s="105"/>
      <c r="AHH131" s="105"/>
      <c r="AHI131" s="105"/>
      <c r="AHJ131" s="105"/>
      <c r="AHK131" s="105"/>
      <c r="AHL131" s="105"/>
      <c r="AHM131" s="105"/>
      <c r="AHN131" s="105"/>
      <c r="AHO131" s="105"/>
      <c r="AHP131" s="105"/>
      <c r="AHQ131" s="105"/>
      <c r="AHR131" s="105"/>
      <c r="AHS131" s="105"/>
      <c r="AHT131" s="105"/>
      <c r="AHU131" s="105"/>
      <c r="AHV131" s="105"/>
      <c r="AHW131" s="105"/>
      <c r="AHX131" s="105"/>
      <c r="AHY131" s="105"/>
      <c r="AHZ131" s="105"/>
      <c r="AIA131" s="105"/>
      <c r="AIB131" s="105"/>
      <c r="AIC131" s="105"/>
      <c r="AID131" s="105"/>
      <c r="AIE131" s="105"/>
      <c r="AIF131" s="105"/>
      <c r="AIG131" s="105"/>
      <c r="AIH131" s="105"/>
      <c r="AII131" s="105"/>
      <c r="AIJ131" s="105"/>
      <c r="AIK131" s="105"/>
      <c r="AIL131" s="105"/>
      <c r="AIM131" s="105"/>
      <c r="AIN131" s="105"/>
      <c r="AIO131" s="105"/>
      <c r="AIP131" s="105"/>
      <c r="AIQ131" s="105"/>
      <c r="AIR131" s="105"/>
      <c r="AIS131" s="105"/>
      <c r="AIT131" s="105"/>
      <c r="AIU131" s="105"/>
      <c r="AIV131" s="105"/>
      <c r="AIW131" s="105"/>
      <c r="AIX131" s="105"/>
      <c r="AIY131" s="105"/>
      <c r="AIZ131" s="105"/>
      <c r="AJA131" s="105"/>
      <c r="AJB131" s="105"/>
      <c r="AJC131" s="105"/>
      <c r="AJD131" s="105"/>
      <c r="AJE131" s="105"/>
      <c r="AJF131" s="105"/>
      <c r="AJG131" s="105"/>
      <c r="AJH131" s="105"/>
      <c r="AJI131" s="105"/>
      <c r="AJJ131" s="105"/>
      <c r="AJK131" s="105"/>
      <c r="AJL131" s="105"/>
      <c r="AJM131" s="105"/>
      <c r="AJN131" s="105"/>
      <c r="AJO131" s="105"/>
      <c r="AJP131" s="105"/>
      <c r="AJQ131" s="105"/>
      <c r="AJR131" s="105"/>
      <c r="AJS131" s="105"/>
      <c r="AJT131" s="105"/>
      <c r="AJU131" s="105"/>
      <c r="AJV131" s="105"/>
      <c r="AJW131" s="105"/>
      <c r="AJX131" s="105"/>
      <c r="AJY131" s="105"/>
      <c r="AJZ131" s="105"/>
      <c r="AKA131" s="105"/>
      <c r="AKB131" s="105"/>
      <c r="AKC131" s="105"/>
      <c r="AKD131" s="105"/>
      <c r="AKE131" s="105"/>
      <c r="AKF131" s="105"/>
      <c r="AKG131" s="105"/>
      <c r="AKH131" s="105"/>
      <c r="AKI131" s="105"/>
      <c r="AKJ131" s="105"/>
      <c r="AKK131" s="105"/>
      <c r="AKL131" s="105"/>
      <c r="AKM131" s="105"/>
      <c r="AKN131" s="105"/>
      <c r="AKO131" s="105"/>
      <c r="AKP131" s="105"/>
      <c r="AKQ131" s="105"/>
      <c r="AKR131" s="105"/>
      <c r="AKS131" s="105"/>
      <c r="AKT131" s="105"/>
      <c r="AKU131" s="105"/>
      <c r="AKV131" s="105"/>
      <c r="AKW131" s="105"/>
      <c r="AKX131" s="105"/>
      <c r="AKY131" s="105"/>
      <c r="AKZ131" s="105"/>
      <c r="ALA131" s="105"/>
      <c r="ALB131" s="105"/>
      <c r="ALC131" s="105"/>
      <c r="ALD131" s="105"/>
      <c r="ALE131" s="105"/>
      <c r="ALF131" s="105"/>
      <c r="ALG131" s="105"/>
      <c r="ALH131" s="105"/>
      <c r="ALI131" s="105"/>
      <c r="ALJ131" s="105"/>
      <c r="ALK131" s="105"/>
      <c r="ALL131" s="105"/>
      <c r="ALM131" s="105"/>
      <c r="ALN131" s="105"/>
      <c r="ALO131" s="105"/>
      <c r="ALP131" s="105"/>
      <c r="ALQ131" s="105"/>
      <c r="ALR131" s="105"/>
      <c r="ALS131" s="105"/>
      <c r="ALT131" s="105"/>
      <c r="ALU131" s="105"/>
      <c r="ALV131" s="105"/>
      <c r="ALW131" s="105"/>
      <c r="ALX131" s="105"/>
      <c r="ALY131" s="105"/>
      <c r="ALZ131" s="105"/>
      <c r="AMA131" s="105"/>
      <c r="AMB131" s="105"/>
      <c r="AMC131" s="105"/>
      <c r="AMD131" s="105"/>
      <c r="AME131" s="105"/>
      <c r="AMF131" s="105"/>
      <c r="AMG131" s="105"/>
      <c r="AMH131" s="105"/>
      <c r="AMI131" s="105"/>
      <c r="AMJ131" s="105"/>
      <c r="AMK131" s="105"/>
      <c r="AML131" s="105"/>
      <c r="AMM131" s="105"/>
      <c r="AMN131" s="105"/>
    </row>
  </sheetData>
  <autoFilter ref="A3:V132">
    <filterColumn colId="9"/>
    <filterColumn colId="14"/>
  </autoFilter>
  <mergeCells count="9">
    <mergeCell ref="U2:V2"/>
    <mergeCell ref="B1:T1"/>
    <mergeCell ref="A2:D2"/>
    <mergeCell ref="E2:I2"/>
    <mergeCell ref="K2:M2"/>
    <mergeCell ref="N2:N3"/>
    <mergeCell ref="O2:O3"/>
    <mergeCell ref="S2:T2"/>
    <mergeCell ref="P2:Q2"/>
  </mergeCells>
  <pageMargins left="0.51180555555555496" right="0.51180555555555496" top="0.98402777777777795" bottom="0.98402777777777795" header="0.51180555555555496" footer="0.51180555555555496"/>
  <pageSetup paperSize="9" firstPageNumber="0"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dimension ref="A1:AMK32"/>
  <sheetViews>
    <sheetView zoomScale="80" zoomScaleNormal="80" workbookViewId="0">
      <selection activeCellId="1" sqref="K10:K12 A1"/>
    </sheetView>
  </sheetViews>
  <sheetFormatPr defaultRowHeight="15"/>
  <cols>
    <col min="1" max="6" width="9.140625" style="14" customWidth="1"/>
    <col min="7" max="7" width="126.42578125" style="14" customWidth="1"/>
    <col min="8" max="1025" width="9.140625" style="14" customWidth="1"/>
  </cols>
  <sheetData>
    <row r="1" spans="1:7">
      <c r="A1" s="67"/>
      <c r="B1" s="67"/>
      <c r="C1" s="67"/>
      <c r="D1" s="67"/>
      <c r="E1" s="67"/>
      <c r="F1" s="67"/>
      <c r="G1" s="67"/>
    </row>
    <row r="2" spans="1:7" ht="15.75" customHeight="1">
      <c r="A2" s="183" t="s">
        <v>1453</v>
      </c>
      <c r="B2" s="183"/>
      <c r="C2" s="183"/>
      <c r="D2" s="183"/>
      <c r="E2" s="183"/>
      <c r="F2" s="183"/>
      <c r="G2" s="183"/>
    </row>
    <row r="3" spans="1:7">
      <c r="A3" s="68"/>
      <c r="B3" s="68"/>
      <c r="C3" s="68"/>
      <c r="D3" s="68"/>
      <c r="E3" s="68"/>
      <c r="F3" s="68"/>
      <c r="G3" s="68"/>
    </row>
    <row r="4" spans="1:7" ht="15.75" customHeight="1">
      <c r="A4" s="184" t="s">
        <v>1454</v>
      </c>
      <c r="B4" s="184"/>
      <c r="C4" s="184"/>
      <c r="D4" s="184"/>
      <c r="E4" s="184"/>
      <c r="F4" s="184"/>
      <c r="G4" s="184"/>
    </row>
    <row r="5" spans="1:7" ht="30.75" customHeight="1">
      <c r="A5" s="185" t="s">
        <v>1455</v>
      </c>
      <c r="B5" s="185"/>
      <c r="C5" s="185"/>
      <c r="D5" s="185"/>
      <c r="E5" s="185"/>
      <c r="F5" s="185"/>
      <c r="G5" s="185"/>
    </row>
    <row r="6" spans="1:7">
      <c r="A6" s="69"/>
      <c r="B6" s="69"/>
      <c r="C6" s="69"/>
      <c r="D6" s="69"/>
      <c r="E6" s="69"/>
      <c r="F6" s="69"/>
      <c r="G6" s="69"/>
    </row>
    <row r="7" spans="1:7" ht="33.75" customHeight="1">
      <c r="A7" s="186" t="s">
        <v>1456</v>
      </c>
      <c r="B7" s="186"/>
      <c r="C7" s="186"/>
      <c r="D7" s="186"/>
      <c r="E7" s="186"/>
      <c r="F7" s="186"/>
      <c r="G7" s="186"/>
    </row>
    <row r="8" spans="1:7">
      <c r="A8" s="69"/>
      <c r="B8" s="69"/>
      <c r="C8" s="69"/>
      <c r="D8" s="69"/>
      <c r="E8" s="69"/>
      <c r="F8" s="69"/>
      <c r="G8" s="69"/>
    </row>
    <row r="9" spans="1:7">
      <c r="A9" s="69"/>
      <c r="B9" s="69"/>
      <c r="C9" s="69"/>
      <c r="D9" s="69"/>
      <c r="E9" s="69"/>
      <c r="F9" s="69"/>
      <c r="G9" s="69"/>
    </row>
    <row r="10" spans="1:7" ht="15.75" customHeight="1">
      <c r="A10" s="187" t="s">
        <v>1457</v>
      </c>
      <c r="B10" s="187"/>
      <c r="C10" s="187"/>
      <c r="D10" s="187"/>
      <c r="E10" s="187"/>
      <c r="F10" s="187"/>
      <c r="G10" s="187"/>
    </row>
    <row r="11" spans="1:7" ht="35.25" customHeight="1">
      <c r="A11" s="186" t="s">
        <v>1458</v>
      </c>
      <c r="B11" s="186"/>
      <c r="C11" s="186"/>
      <c r="D11" s="186"/>
      <c r="E11" s="186"/>
      <c r="F11" s="186"/>
      <c r="G11" s="186"/>
    </row>
    <row r="12" spans="1:7">
      <c r="A12" s="70"/>
      <c r="B12" s="70"/>
      <c r="C12" s="70"/>
      <c r="D12" s="70"/>
      <c r="E12" s="70"/>
      <c r="F12" s="70"/>
      <c r="G12" s="70"/>
    </row>
    <row r="13" spans="1:7" ht="28.5" customHeight="1">
      <c r="A13" s="186" t="s">
        <v>1459</v>
      </c>
      <c r="B13" s="186"/>
      <c r="C13" s="186"/>
      <c r="D13" s="186"/>
      <c r="E13" s="186"/>
      <c r="F13" s="186"/>
      <c r="G13" s="186"/>
    </row>
    <row r="14" spans="1:7">
      <c r="A14" s="69"/>
      <c r="B14" s="69"/>
      <c r="C14" s="69"/>
      <c r="D14" s="69"/>
      <c r="E14" s="69"/>
      <c r="F14" s="69"/>
      <c r="G14" s="69"/>
    </row>
    <row r="15" spans="1:7" ht="27" customHeight="1">
      <c r="A15" s="186" t="s">
        <v>1460</v>
      </c>
      <c r="B15" s="186"/>
      <c r="C15" s="186"/>
      <c r="D15" s="186"/>
      <c r="E15" s="186"/>
      <c r="F15" s="186"/>
      <c r="G15" s="186"/>
    </row>
    <row r="16" spans="1:7">
      <c r="A16" s="69"/>
      <c r="B16" s="69"/>
      <c r="C16" s="69"/>
      <c r="D16" s="69"/>
      <c r="E16" s="69"/>
      <c r="F16" s="69"/>
      <c r="G16" s="69"/>
    </row>
    <row r="17" spans="1:7" ht="27.75" customHeight="1">
      <c r="A17" s="186" t="s">
        <v>1461</v>
      </c>
      <c r="B17" s="186"/>
      <c r="C17" s="186"/>
      <c r="D17" s="186"/>
      <c r="E17" s="186"/>
      <c r="F17" s="186"/>
      <c r="G17" s="186"/>
    </row>
    <row r="18" spans="1:7">
      <c r="A18" s="69"/>
      <c r="B18" s="69"/>
      <c r="C18" s="69"/>
      <c r="D18" s="69"/>
      <c r="E18" s="69"/>
      <c r="F18" s="69"/>
      <c r="G18" s="69"/>
    </row>
    <row r="19" spans="1:7" ht="37.5" customHeight="1">
      <c r="A19" s="186" t="s">
        <v>1462</v>
      </c>
      <c r="B19" s="186"/>
      <c r="C19" s="186"/>
      <c r="D19" s="186"/>
      <c r="E19" s="186"/>
      <c r="F19" s="186"/>
      <c r="G19" s="186"/>
    </row>
    <row r="20" spans="1:7">
      <c r="A20" s="69"/>
      <c r="B20" s="69"/>
      <c r="C20" s="69"/>
      <c r="D20" s="69"/>
      <c r="E20" s="69"/>
      <c r="F20" s="69"/>
      <c r="G20" s="69"/>
    </row>
    <row r="21" spans="1:7" ht="22.5" customHeight="1">
      <c r="A21" s="186" t="s">
        <v>1463</v>
      </c>
      <c r="B21" s="186"/>
      <c r="C21" s="186"/>
      <c r="D21" s="186"/>
      <c r="E21" s="186"/>
      <c r="F21" s="186"/>
      <c r="G21" s="186"/>
    </row>
    <row r="22" spans="1:7">
      <c r="A22" s="69"/>
      <c r="B22" s="69"/>
      <c r="C22" s="69"/>
      <c r="D22" s="69"/>
      <c r="E22" s="69"/>
      <c r="F22" s="69"/>
      <c r="G22" s="69"/>
    </row>
    <row r="23" spans="1:7" ht="15.75" customHeight="1">
      <c r="A23" s="187" t="s">
        <v>1464</v>
      </c>
      <c r="B23" s="187"/>
      <c r="C23" s="187"/>
      <c r="D23" s="187"/>
      <c r="E23" s="187"/>
      <c r="F23" s="187"/>
      <c r="G23" s="187"/>
    </row>
    <row r="24" spans="1:7" ht="51" customHeight="1">
      <c r="A24" s="189" t="s">
        <v>1465</v>
      </c>
      <c r="B24" s="189"/>
      <c r="C24" s="189"/>
      <c r="D24" s="189"/>
      <c r="E24" s="189"/>
      <c r="F24" s="189"/>
      <c r="G24" s="189"/>
    </row>
    <row r="25" spans="1:7">
      <c r="A25" s="69"/>
      <c r="B25" s="69"/>
      <c r="C25" s="69"/>
      <c r="D25" s="69"/>
      <c r="E25" s="69"/>
      <c r="F25" s="69"/>
      <c r="G25" s="69"/>
    </row>
    <row r="26" spans="1:7" ht="55.5" customHeight="1">
      <c r="A26" s="188" t="s">
        <v>1466</v>
      </c>
      <c r="B26" s="188"/>
      <c r="C26" s="188"/>
      <c r="D26" s="188"/>
      <c r="E26" s="188"/>
      <c r="F26" s="188"/>
      <c r="G26" s="188"/>
    </row>
    <row r="27" spans="1:7">
      <c r="A27" s="69"/>
      <c r="B27" s="69"/>
      <c r="C27" s="69"/>
      <c r="D27" s="69"/>
      <c r="E27" s="69"/>
      <c r="F27" s="69"/>
      <c r="G27" s="69"/>
    </row>
    <row r="28" spans="1:7" ht="52.5" customHeight="1">
      <c r="A28" s="188" t="s">
        <v>1467</v>
      </c>
      <c r="B28" s="188"/>
      <c r="C28" s="188"/>
      <c r="D28" s="188"/>
      <c r="E28" s="188"/>
      <c r="F28" s="188"/>
      <c r="G28" s="188"/>
    </row>
    <row r="30" spans="1:7" ht="52.5" customHeight="1">
      <c r="A30" s="188" t="s">
        <v>1468</v>
      </c>
      <c r="B30" s="188"/>
      <c r="C30" s="188"/>
      <c r="D30" s="188"/>
      <c r="E30" s="188"/>
      <c r="F30" s="188"/>
      <c r="G30" s="188"/>
    </row>
    <row r="32" spans="1:7" ht="40.5" customHeight="1">
      <c r="A32" s="188" t="s">
        <v>1469</v>
      </c>
      <c r="B32" s="188"/>
      <c r="C32" s="188"/>
      <c r="D32" s="188"/>
      <c r="E32" s="188"/>
      <c r="F32" s="188"/>
      <c r="G32" s="188"/>
    </row>
  </sheetData>
  <mergeCells count="17">
    <mergeCell ref="A30:G30"/>
    <mergeCell ref="A32:G32"/>
    <mergeCell ref="A21:G21"/>
    <mergeCell ref="A23:G23"/>
    <mergeCell ref="A24:G24"/>
    <mergeCell ref="A26:G26"/>
    <mergeCell ref="A28:G28"/>
    <mergeCell ref="A11:G11"/>
    <mergeCell ref="A13:G13"/>
    <mergeCell ref="A15:G15"/>
    <mergeCell ref="A17:G17"/>
    <mergeCell ref="A19:G19"/>
    <mergeCell ref="A2:G2"/>
    <mergeCell ref="A4:G4"/>
    <mergeCell ref="A5:G5"/>
    <mergeCell ref="A7:G7"/>
    <mergeCell ref="A10:G10"/>
  </mergeCells>
  <pageMargins left="0.51180555555555496" right="0.51180555555555496" top="1.1812499999999999" bottom="1.1812499999999999"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dimension ref="A1:E6"/>
  <sheetViews>
    <sheetView zoomScale="80" zoomScaleNormal="80" workbookViewId="0">
      <selection activeCell="B4" sqref="B4"/>
    </sheetView>
  </sheetViews>
  <sheetFormatPr defaultRowHeight="15"/>
  <cols>
    <col min="1" max="1" width="7" customWidth="1"/>
    <col min="2" max="2" width="88.5703125" customWidth="1"/>
    <col min="3" max="3" width="10.28515625" customWidth="1"/>
    <col min="4" max="4" width="10.140625" customWidth="1"/>
    <col min="5" max="5" width="10.28515625" customWidth="1"/>
    <col min="6" max="6" width="21.85546875" customWidth="1"/>
    <col min="7" max="1025" width="8.7109375" customWidth="1"/>
  </cols>
  <sheetData>
    <row r="1" spans="1:5">
      <c r="A1" s="190" t="s">
        <v>1470</v>
      </c>
      <c r="B1" s="190" t="s">
        <v>1471</v>
      </c>
      <c r="C1" s="191" t="s">
        <v>1472</v>
      </c>
      <c r="D1" s="191"/>
      <c r="E1" s="191"/>
    </row>
    <row r="2" spans="1:5" ht="196.35" customHeight="1">
      <c r="A2" s="190"/>
      <c r="B2" s="190"/>
      <c r="C2" s="71" t="s">
        <v>1473</v>
      </c>
      <c r="D2" s="71" t="s">
        <v>1474</v>
      </c>
      <c r="E2" s="71" t="s">
        <v>1475</v>
      </c>
    </row>
    <row r="3" spans="1:5">
      <c r="A3" t="s">
        <v>1304</v>
      </c>
      <c r="B3" t="s">
        <v>1305</v>
      </c>
      <c r="C3" t="s">
        <v>1476</v>
      </c>
      <c r="D3" t="s">
        <v>1476</v>
      </c>
      <c r="E3" t="s">
        <v>1476</v>
      </c>
    </row>
    <row r="4" spans="1:5">
      <c r="A4" t="s">
        <v>1312</v>
      </c>
      <c r="B4" t="s">
        <v>1313</v>
      </c>
      <c r="C4" t="s">
        <v>1476</v>
      </c>
      <c r="D4" t="s">
        <v>1476</v>
      </c>
      <c r="E4" t="s">
        <v>1476</v>
      </c>
    </row>
    <row r="5" spans="1:5">
      <c r="A5" t="s">
        <v>1379</v>
      </c>
      <c r="B5" t="s">
        <v>1380</v>
      </c>
      <c r="C5" t="s">
        <v>1476</v>
      </c>
      <c r="D5" t="s">
        <v>1476</v>
      </c>
      <c r="E5" t="s">
        <v>1476</v>
      </c>
    </row>
    <row r="6" spans="1:5">
      <c r="A6" t="s">
        <v>1366</v>
      </c>
      <c r="B6" t="s">
        <v>1367</v>
      </c>
      <c r="C6" t="s">
        <v>1476</v>
      </c>
      <c r="D6" t="s">
        <v>1476</v>
      </c>
      <c r="E6" t="s">
        <v>1476</v>
      </c>
    </row>
  </sheetData>
  <mergeCells count="3">
    <mergeCell ref="A1:A2"/>
    <mergeCell ref="B1:B2"/>
    <mergeCell ref="C1:E1"/>
  </mergeCells>
  <pageMargins left="0" right="0" top="0.39374999999999999" bottom="0.39374999999999999" header="0" footer="0"/>
  <pageSetup paperSize="9" firstPageNumber="0" pageOrder="overThenDown" orientation="portrait" horizontalDpi="300" verticalDpi="300"/>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F9"/>
  <sheetViews>
    <sheetView zoomScale="80" zoomScaleNormal="80" workbookViewId="0">
      <selection activeCell="D9" sqref="D9"/>
    </sheetView>
  </sheetViews>
  <sheetFormatPr defaultRowHeight="15"/>
  <cols>
    <col min="1" max="1" width="6.140625" customWidth="1"/>
    <col min="2" max="2" width="69.42578125" customWidth="1"/>
    <col min="3" max="3" width="7.140625" customWidth="1"/>
    <col min="4" max="4" width="6.85546875" customWidth="1"/>
    <col min="5" max="5" width="7.5703125" customWidth="1"/>
    <col min="6" max="7" width="6.85546875" customWidth="1"/>
    <col min="8" max="1013" width="12.140625" customWidth="1"/>
    <col min="1014" max="1025" width="8.7109375" customWidth="1"/>
  </cols>
  <sheetData>
    <row r="1" spans="1:6">
      <c r="A1" s="192" t="s">
        <v>1470</v>
      </c>
      <c r="B1" s="192" t="s">
        <v>1477</v>
      </c>
      <c r="C1" s="193" t="s">
        <v>1471</v>
      </c>
      <c r="D1" s="193"/>
      <c r="E1" s="193"/>
      <c r="F1" s="193"/>
    </row>
    <row r="2" spans="1:6" ht="196.5" customHeight="1">
      <c r="A2" s="192"/>
      <c r="B2" s="192"/>
      <c r="C2" s="71" t="s">
        <v>1478</v>
      </c>
      <c r="D2" s="71" t="s">
        <v>1479</v>
      </c>
      <c r="E2" s="71" t="s">
        <v>1480</v>
      </c>
      <c r="F2" s="71" t="s">
        <v>1481</v>
      </c>
    </row>
    <row r="3" spans="1:6">
      <c r="A3" t="s">
        <v>1306</v>
      </c>
      <c r="B3" t="s">
        <v>1307</v>
      </c>
      <c r="C3" s="72" t="s">
        <v>1476</v>
      </c>
      <c r="D3" s="72"/>
      <c r="E3" s="72"/>
      <c r="F3" s="72"/>
    </row>
    <row r="4" spans="1:6">
      <c r="A4" t="s">
        <v>1368</v>
      </c>
      <c r="B4" t="s">
        <v>1369</v>
      </c>
      <c r="C4" s="73"/>
      <c r="D4" s="73"/>
      <c r="E4" s="73"/>
      <c r="F4" s="72" t="s">
        <v>1476</v>
      </c>
    </row>
    <row r="5" spans="1:6">
      <c r="A5" t="s">
        <v>1376</v>
      </c>
      <c r="B5" t="s">
        <v>1377</v>
      </c>
      <c r="C5" s="72" t="s">
        <v>1476</v>
      </c>
      <c r="D5" s="72"/>
      <c r="E5" s="72"/>
      <c r="F5" s="72"/>
    </row>
    <row r="6" spans="1:6">
      <c r="A6" t="s">
        <v>1352</v>
      </c>
      <c r="B6" t="s">
        <v>1353</v>
      </c>
      <c r="C6" s="72" t="s">
        <v>1476</v>
      </c>
      <c r="D6" s="73"/>
      <c r="E6" s="73"/>
      <c r="F6" s="73"/>
    </row>
    <row r="7" spans="1:6">
      <c r="A7" t="s">
        <v>1381</v>
      </c>
      <c r="B7" t="s">
        <v>1382</v>
      </c>
      <c r="C7" s="72"/>
      <c r="D7" s="72"/>
      <c r="E7" s="72" t="s">
        <v>1476</v>
      </c>
      <c r="F7" s="72"/>
    </row>
    <row r="8" spans="1:6">
      <c r="A8" t="s">
        <v>1331</v>
      </c>
      <c r="B8" t="s">
        <v>1332</v>
      </c>
      <c r="C8" s="72" t="s">
        <v>1476</v>
      </c>
      <c r="D8" s="72"/>
      <c r="E8" s="72"/>
      <c r="F8" s="72"/>
    </row>
    <row r="9" spans="1:6">
      <c r="A9" t="s">
        <v>1314</v>
      </c>
      <c r="B9" t="s">
        <v>1315</v>
      </c>
      <c r="C9" s="72"/>
      <c r="D9" s="72" t="s">
        <v>1476</v>
      </c>
      <c r="E9" s="72"/>
      <c r="F9" s="72"/>
    </row>
  </sheetData>
  <mergeCells count="3">
    <mergeCell ref="A1:A2"/>
    <mergeCell ref="B1:B2"/>
    <mergeCell ref="C1:F1"/>
  </mergeCells>
  <conditionalFormatting sqref="C3:F3">
    <cfRule type="cellIs" dxfId="37" priority="2" operator="equal">
      <formula>"P"</formula>
    </cfRule>
  </conditionalFormatting>
  <conditionalFormatting sqref="C4">
    <cfRule type="cellIs" dxfId="36" priority="3" operator="equal">
      <formula>"P"</formula>
    </cfRule>
  </conditionalFormatting>
  <conditionalFormatting sqref="C5:F5">
    <cfRule type="cellIs" dxfId="35" priority="4" operator="equal">
      <formula>"P"</formula>
    </cfRule>
  </conditionalFormatting>
  <conditionalFormatting sqref="C6">
    <cfRule type="cellIs" dxfId="34" priority="5" operator="equal">
      <formula>"P"</formula>
    </cfRule>
  </conditionalFormatting>
  <conditionalFormatting sqref="C7">
    <cfRule type="cellIs" dxfId="33" priority="6" operator="equal">
      <formula>"P"</formula>
    </cfRule>
  </conditionalFormatting>
  <conditionalFormatting sqref="C8:F8">
    <cfRule type="cellIs" dxfId="32" priority="7" operator="equal">
      <formula>"P"</formula>
    </cfRule>
  </conditionalFormatting>
  <conditionalFormatting sqref="C9">
    <cfRule type="cellIs" dxfId="31" priority="8" operator="equal">
      <formula>"P"</formula>
    </cfRule>
  </conditionalFormatting>
  <conditionalFormatting sqref="D4">
    <cfRule type="cellIs" dxfId="30" priority="9" operator="equal">
      <formula>"P"</formula>
    </cfRule>
  </conditionalFormatting>
  <conditionalFormatting sqref="D6">
    <cfRule type="cellIs" dxfId="29" priority="10" operator="equal">
      <formula>"P"</formula>
    </cfRule>
  </conditionalFormatting>
  <conditionalFormatting sqref="D7">
    <cfRule type="cellIs" dxfId="28" priority="11" operator="equal">
      <formula>"P"</formula>
    </cfRule>
  </conditionalFormatting>
  <conditionalFormatting sqref="D9">
    <cfRule type="cellIs" dxfId="27" priority="12" operator="equal">
      <formula>"P"</formula>
    </cfRule>
  </conditionalFormatting>
  <conditionalFormatting sqref="E4">
    <cfRule type="cellIs" dxfId="26" priority="13" operator="equal">
      <formula>"P"</formula>
    </cfRule>
  </conditionalFormatting>
  <conditionalFormatting sqref="E6">
    <cfRule type="cellIs" dxfId="25" priority="14" operator="equal">
      <formula>"P"</formula>
    </cfRule>
  </conditionalFormatting>
  <conditionalFormatting sqref="E7">
    <cfRule type="cellIs" dxfId="24" priority="15" operator="equal">
      <formula>"P"</formula>
    </cfRule>
  </conditionalFormatting>
  <conditionalFormatting sqref="E9">
    <cfRule type="cellIs" dxfId="23" priority="16" operator="equal">
      <formula>"P"</formula>
    </cfRule>
  </conditionalFormatting>
  <conditionalFormatting sqref="F4">
    <cfRule type="cellIs" dxfId="22" priority="17" operator="equal">
      <formula>"P"</formula>
    </cfRule>
  </conditionalFormatting>
  <conditionalFormatting sqref="F6">
    <cfRule type="cellIs" dxfId="21" priority="18" operator="equal">
      <formula>"P"</formula>
    </cfRule>
  </conditionalFormatting>
  <conditionalFormatting sqref="F7">
    <cfRule type="cellIs" dxfId="20" priority="19" operator="equal">
      <formula>"P"</formula>
    </cfRule>
  </conditionalFormatting>
  <conditionalFormatting sqref="F9">
    <cfRule type="cellIs" dxfId="19" priority="20" operator="equal">
      <formula>"P"</formula>
    </cfRule>
  </conditionalFormatting>
  <conditionalFormatting sqref="C3:F3">
    <cfRule type="cellIs" dxfId="18" priority="21" operator="equal">
      <formula>"S"</formula>
    </cfRule>
  </conditionalFormatting>
  <conditionalFormatting sqref="C4">
    <cfRule type="cellIs" dxfId="17" priority="22" operator="equal">
      <formula>"S"</formula>
    </cfRule>
  </conditionalFormatting>
  <conditionalFormatting sqref="C5:F5">
    <cfRule type="cellIs" dxfId="16" priority="23" operator="equal">
      <formula>"S"</formula>
    </cfRule>
  </conditionalFormatting>
  <conditionalFormatting sqref="C6">
    <cfRule type="cellIs" dxfId="15" priority="24" operator="equal">
      <formula>"S"</formula>
    </cfRule>
  </conditionalFormatting>
  <conditionalFormatting sqref="C7">
    <cfRule type="cellIs" dxfId="14" priority="25" operator="equal">
      <formula>"S"</formula>
    </cfRule>
  </conditionalFormatting>
  <conditionalFormatting sqref="C8:F8">
    <cfRule type="cellIs" dxfId="13" priority="26" operator="equal">
      <formula>"S"</formula>
    </cfRule>
  </conditionalFormatting>
  <conditionalFormatting sqref="C9">
    <cfRule type="cellIs" dxfId="12" priority="27" operator="equal">
      <formula>"S"</formula>
    </cfRule>
  </conditionalFormatting>
  <conditionalFormatting sqref="D4">
    <cfRule type="cellIs" dxfId="11" priority="28" operator="equal">
      <formula>"S"</formula>
    </cfRule>
  </conditionalFormatting>
  <conditionalFormatting sqref="D6">
    <cfRule type="cellIs" dxfId="10" priority="29" operator="equal">
      <formula>"S"</formula>
    </cfRule>
  </conditionalFormatting>
  <conditionalFormatting sqref="D7">
    <cfRule type="cellIs" dxfId="9" priority="30" operator="equal">
      <formula>"S"</formula>
    </cfRule>
  </conditionalFormatting>
  <conditionalFormatting sqref="D9">
    <cfRule type="cellIs" dxfId="8" priority="31" operator="equal">
      <formula>"S"</formula>
    </cfRule>
  </conditionalFormatting>
  <conditionalFormatting sqref="E4">
    <cfRule type="cellIs" dxfId="7" priority="32" operator="equal">
      <formula>"S"</formula>
    </cfRule>
  </conditionalFormatting>
  <conditionalFormatting sqref="E6">
    <cfRule type="cellIs" dxfId="6" priority="33" operator="equal">
      <formula>"S"</formula>
    </cfRule>
  </conditionalFormatting>
  <conditionalFormatting sqref="E7">
    <cfRule type="cellIs" dxfId="5" priority="34" operator="equal">
      <formula>"S"</formula>
    </cfRule>
  </conditionalFormatting>
  <conditionalFormatting sqref="E9">
    <cfRule type="cellIs" dxfId="4" priority="35" operator="equal">
      <formula>"S"</formula>
    </cfRule>
  </conditionalFormatting>
  <conditionalFormatting sqref="F4">
    <cfRule type="cellIs" dxfId="3" priority="36" operator="equal">
      <formula>"S"</formula>
    </cfRule>
  </conditionalFormatting>
  <conditionalFormatting sqref="F6">
    <cfRule type="cellIs" dxfId="2" priority="37" operator="equal">
      <formula>"S"</formula>
    </cfRule>
  </conditionalFormatting>
  <conditionalFormatting sqref="F7">
    <cfRule type="cellIs" dxfId="1" priority="38" operator="equal">
      <formula>"S"</formula>
    </cfRule>
  </conditionalFormatting>
  <conditionalFormatting sqref="F9">
    <cfRule type="cellIs" dxfId="0" priority="39" operator="equal">
      <formula>"S"</formula>
    </cfRule>
  </conditionalFormatting>
  <pageMargins left="0" right="0" top="0.39374999999999999" bottom="0.39374999999999999" header="0" footer="0"/>
  <pageSetup paperSize="9" firstPageNumber="0" pageOrder="overThenDown" orientation="portrait" horizontalDpi="300" verticalDpi="300"/>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B2:H29"/>
  <sheetViews>
    <sheetView zoomScale="80" zoomScaleNormal="80" workbookViewId="0">
      <selection activeCell="C15" activeCellId="1" sqref="K10:K12 C15"/>
    </sheetView>
  </sheetViews>
  <sheetFormatPr defaultRowHeight="15"/>
  <cols>
    <col min="1" max="1" width="2.42578125" customWidth="1"/>
    <col min="2" max="2" width="28.7109375" customWidth="1"/>
    <col min="3" max="3" width="12.140625" style="74" customWidth="1"/>
    <col min="4" max="8" width="12.140625" customWidth="1"/>
    <col min="9" max="1025" width="8.7109375" customWidth="1"/>
  </cols>
  <sheetData>
    <row r="2" spans="2:8" ht="24.4" customHeight="1">
      <c r="B2" t="s">
        <v>1482</v>
      </c>
      <c r="C2" s="194" t="s">
        <v>1305</v>
      </c>
      <c r="D2" s="194"/>
      <c r="E2" s="194"/>
    </row>
    <row r="3" spans="2:8" ht="24.4" customHeight="1">
      <c r="B3" t="s">
        <v>1483</v>
      </c>
      <c r="C3" s="194" t="s">
        <v>1307</v>
      </c>
      <c r="D3" s="194"/>
      <c r="E3" s="194"/>
    </row>
    <row r="4" spans="2:8" ht="13.9" customHeight="1">
      <c r="B4" t="s">
        <v>1484</v>
      </c>
      <c r="C4" s="194" t="s">
        <v>1306</v>
      </c>
      <c r="D4" s="194"/>
      <c r="E4" s="194"/>
    </row>
    <row r="5" spans="2:8" ht="35.65" customHeight="1">
      <c r="B5" t="s">
        <v>1485</v>
      </c>
      <c r="C5" s="194" t="s">
        <v>1486</v>
      </c>
      <c r="D5" s="194"/>
      <c r="E5" s="194"/>
    </row>
    <row r="6" spans="2:8" ht="103.15" customHeight="1">
      <c r="B6" t="s">
        <v>1487</v>
      </c>
      <c r="C6" s="194" t="s">
        <v>1488</v>
      </c>
      <c r="D6" s="194"/>
      <c r="E6" s="194"/>
    </row>
    <row r="7" spans="2:8" ht="13.9" customHeight="1">
      <c r="B7" t="s">
        <v>1489</v>
      </c>
      <c r="C7" s="194" t="s">
        <v>1490</v>
      </c>
      <c r="D7" s="194"/>
      <c r="E7" s="194"/>
    </row>
    <row r="8" spans="2:8" ht="13.9" customHeight="1">
      <c r="B8" t="s">
        <v>1491</v>
      </c>
      <c r="C8" s="194" t="s">
        <v>1492</v>
      </c>
      <c r="D8" s="194"/>
      <c r="E8" s="194"/>
    </row>
    <row r="9" spans="2:8" ht="13.9" customHeight="1">
      <c r="B9" t="s">
        <v>1493</v>
      </c>
      <c r="C9" s="194" t="s">
        <v>1494</v>
      </c>
      <c r="D9" s="194"/>
      <c r="E9" s="194"/>
    </row>
    <row r="10" spans="2:8" ht="13.9" customHeight="1">
      <c r="B10" t="s">
        <v>1495</v>
      </c>
      <c r="C10" s="194" t="s">
        <v>1351</v>
      </c>
      <c r="D10" s="194"/>
      <c r="E10" s="194"/>
    </row>
    <row r="11" spans="2:8" ht="13.9" customHeight="1">
      <c r="B11" t="s">
        <v>1496</v>
      </c>
      <c r="C11" s="194" t="s">
        <v>1497</v>
      </c>
      <c r="D11" s="194"/>
      <c r="E11" s="194"/>
      <c r="F11" s="75"/>
      <c r="G11" s="75"/>
      <c r="H11" s="75"/>
    </row>
    <row r="12" spans="2:8">
      <c r="B12" s="193" t="s">
        <v>1498</v>
      </c>
      <c r="C12" s="76">
        <v>2018</v>
      </c>
      <c r="D12" s="76">
        <v>2019</v>
      </c>
      <c r="E12" s="76">
        <v>2020</v>
      </c>
    </row>
    <row r="13" spans="2:8">
      <c r="B13" s="193"/>
      <c r="C13" s="77">
        <f>(SUMIFS(  'PDTI-JF1 2018-2020'!K4:K1000,  'PDTI-JF1 2018-2020'!C4:C1000,"Aquisição",  'PDTI-JF1 2018-2020'!P4:P1000,"&lt;&gt;''")) /(COUNTIFS(  'PDTI-JF1 2018-2020'!C4:C1000,"Aquisição",  'PDTI-JF1 2018-2020'!P4:P1000,"&lt;&gt;''" ))</f>
        <v>0.4656249999999999</v>
      </c>
      <c r="D13" s="78">
        <f>(SUMIFS(  'PDTI-JF1 2018-2020'!L4:L1000,  'PDTI-JF1 2018-2020'!C4:C1000,"Aquisição",  'PDTI-JF1 2018-2020'!P4:P1000,"&lt;&gt;''")) /(COUNTIFS(  'PDTI-JF1 2018-2020'!C4:C1000,"Aquisição",  'PDTI-JF1 2018-2020'!P4:P1000,"&lt;&gt;''" ))</f>
        <v>0.72187500000000004</v>
      </c>
      <c r="E13" s="78">
        <f>(SUMIFS(  'PDTI-JF1 2018-2020'!M4:M1000,  'PDTI-JF1 2018-2020'!C4:C1000,"Aquisição",  'PDTI-JF1 2018-2020'!P4:P1000,"&lt;&gt;''")) /(COUNTIFS(  'PDTI-JF1 2018-2020'!C4:C1000,"Aquisição",  'PDTI-JF1 2018-2020'!P4:P1000,"&lt;&gt;''" ))</f>
        <v>0.890625</v>
      </c>
    </row>
    <row r="14" spans="2:8">
      <c r="B14" s="193" t="s">
        <v>1499</v>
      </c>
      <c r="C14" s="193"/>
      <c r="D14" s="193"/>
      <c r="E14" s="193"/>
    </row>
    <row r="15" spans="2:8">
      <c r="B15" t="s">
        <v>1500</v>
      </c>
      <c r="C15" s="195">
        <f>(SUMIFS(  'PDTI-JF1 2018-2020'!P4:P1000,  'PDTI-JF1 2018-2020'!C4:C1000,"Aquisição",  'PDTI-JF1 2018-2020'!P4:P1000,"&lt;&gt;''")) /(SUMIFS(  'PDTI-JF1 2018-2020'!K4:K1000,  'PDTI-JF1 2018-2020'!C4:C1000,"Aquisição",  'PDTI-JF1 2018-2020'!P4:P1000,"&lt;&gt;''"))</f>
        <v>0.26912751677852353</v>
      </c>
      <c r="D15" s="195"/>
      <c r="E15" s="195"/>
    </row>
    <row r="16" spans="2:8">
      <c r="B16" t="s">
        <v>1501</v>
      </c>
      <c r="C16" s="196"/>
      <c r="D16" s="196"/>
      <c r="E16" s="196"/>
    </row>
    <row r="17" spans="2:5">
      <c r="B17" t="s">
        <v>1502</v>
      </c>
      <c r="C17" s="196"/>
      <c r="D17" s="196"/>
      <c r="E17" s="196"/>
    </row>
    <row r="18" spans="2:5">
      <c r="B18" t="s">
        <v>1503</v>
      </c>
      <c r="C18" s="196"/>
      <c r="D18" s="196"/>
      <c r="E18" s="196"/>
    </row>
    <row r="19" spans="2:5">
      <c r="B19" t="s">
        <v>1504</v>
      </c>
      <c r="C19" s="196"/>
      <c r="D19" s="196"/>
      <c r="E19" s="196"/>
    </row>
    <row r="20" spans="2:5">
      <c r="B20" t="s">
        <v>1505</v>
      </c>
      <c r="C20" s="196"/>
      <c r="D20" s="196"/>
      <c r="E20" s="196"/>
    </row>
    <row r="21" spans="2:5">
      <c r="B21" t="s">
        <v>1506</v>
      </c>
      <c r="C21" s="196"/>
      <c r="D21" s="196"/>
      <c r="E21" s="196"/>
    </row>
    <row r="22" spans="2:5">
      <c r="B22" t="s">
        <v>1507</v>
      </c>
      <c r="C22" s="196"/>
      <c r="D22" s="196"/>
      <c r="E22" s="196"/>
    </row>
    <row r="23" spans="2:5">
      <c r="B23" t="s">
        <v>1508</v>
      </c>
      <c r="C23" s="196"/>
      <c r="D23" s="196"/>
      <c r="E23" s="196"/>
    </row>
    <row r="24" spans="2:5">
      <c r="B24" t="s">
        <v>1509</v>
      </c>
      <c r="C24" s="196"/>
      <c r="D24" s="196"/>
      <c r="E24" s="196"/>
    </row>
    <row r="25" spans="2:5">
      <c r="B25" t="s">
        <v>1510</v>
      </c>
      <c r="C25" s="196"/>
      <c r="D25" s="196"/>
      <c r="E25" s="196"/>
    </row>
    <row r="26" spans="2:5">
      <c r="B26" t="s">
        <v>1511</v>
      </c>
      <c r="C26" s="196"/>
      <c r="D26" s="196"/>
      <c r="E26" s="196"/>
    </row>
    <row r="27" spans="2:5">
      <c r="B27" t="s">
        <v>1512</v>
      </c>
      <c r="C27" s="196"/>
      <c r="D27" s="196"/>
      <c r="E27" s="196"/>
    </row>
    <row r="28" spans="2:5">
      <c r="B28" t="s">
        <v>1513</v>
      </c>
      <c r="C28" s="196"/>
      <c r="D28" s="196"/>
      <c r="E28" s="196"/>
    </row>
    <row r="29" spans="2:5">
      <c r="B29" t="s">
        <v>1514</v>
      </c>
      <c r="C29" s="196"/>
      <c r="D29" s="196"/>
      <c r="E29" s="196"/>
    </row>
  </sheetData>
  <mergeCells count="27">
    <mergeCell ref="C28:E28"/>
    <mergeCell ref="C29:E29"/>
    <mergeCell ref="C23:E23"/>
    <mergeCell ref="C24:E24"/>
    <mergeCell ref="C25:E25"/>
    <mergeCell ref="C26:E26"/>
    <mergeCell ref="C27:E27"/>
    <mergeCell ref="C18:E18"/>
    <mergeCell ref="C19:E19"/>
    <mergeCell ref="C20:E20"/>
    <mergeCell ref="C21:E21"/>
    <mergeCell ref="C22:E22"/>
    <mergeCell ref="B12:B13"/>
    <mergeCell ref="B14:E14"/>
    <mergeCell ref="C15:E15"/>
    <mergeCell ref="C16:E16"/>
    <mergeCell ref="C17:E17"/>
    <mergeCell ref="C7:E7"/>
    <mergeCell ref="C8:E8"/>
    <mergeCell ref="C9:E9"/>
    <mergeCell ref="C10:E10"/>
    <mergeCell ref="C11:E11"/>
    <mergeCell ref="C2:E2"/>
    <mergeCell ref="C3:E3"/>
    <mergeCell ref="C4:E4"/>
    <mergeCell ref="C5:E5"/>
    <mergeCell ref="C6:E6"/>
  </mergeCells>
  <pageMargins left="0" right="0" top="0.39374999999999999" bottom="0.39374999999999999" header="0" footer="0"/>
  <pageSetup paperSize="9" firstPageNumber="0" pageOrder="overThenDown" orientation="portrait" horizontalDpi="300" verticalDpi="300"/>
  <headerFooter>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B2:E29"/>
  <sheetViews>
    <sheetView zoomScale="80" zoomScaleNormal="80" workbookViewId="0">
      <selection activeCell="C16" activeCellId="1" sqref="K10:K12 C16"/>
    </sheetView>
  </sheetViews>
  <sheetFormatPr defaultRowHeight="15"/>
  <cols>
    <col min="1" max="1" width="2.42578125" customWidth="1"/>
    <col min="2" max="2" width="28.7109375" customWidth="1"/>
    <col min="3" max="5" width="12.140625" customWidth="1"/>
    <col min="6" max="1025" width="8.7109375" customWidth="1"/>
  </cols>
  <sheetData>
    <row r="2" spans="2:5" ht="15" customHeight="1">
      <c r="B2" t="s">
        <v>1482</v>
      </c>
      <c r="C2" s="194" t="s">
        <v>1367</v>
      </c>
      <c r="D2" s="194"/>
      <c r="E2" s="194"/>
    </row>
    <row r="3" spans="2:5" ht="15" customHeight="1">
      <c r="B3" t="s">
        <v>1483</v>
      </c>
      <c r="C3" s="194" t="s">
        <v>1369</v>
      </c>
      <c r="D3" s="194"/>
      <c r="E3" s="194"/>
    </row>
    <row r="4" spans="2:5" ht="15" customHeight="1">
      <c r="B4" t="s">
        <v>1484</v>
      </c>
      <c r="C4" s="194" t="s">
        <v>1368</v>
      </c>
      <c r="D4" s="194"/>
      <c r="E4" s="194"/>
    </row>
    <row r="5" spans="2:5" ht="15" customHeight="1">
      <c r="B5" t="s">
        <v>1485</v>
      </c>
      <c r="C5" s="194" t="s">
        <v>1515</v>
      </c>
      <c r="D5" s="194"/>
      <c r="E5" s="194"/>
    </row>
    <row r="6" spans="2:5" ht="15" customHeight="1">
      <c r="B6" t="s">
        <v>1487</v>
      </c>
      <c r="C6" s="194" t="s">
        <v>1516</v>
      </c>
      <c r="D6" s="194"/>
      <c r="E6" s="194"/>
    </row>
    <row r="7" spans="2:5" ht="15" customHeight="1">
      <c r="B7" t="s">
        <v>1489</v>
      </c>
      <c r="C7" s="194" t="s">
        <v>1490</v>
      </c>
      <c r="D7" s="194"/>
      <c r="E7" s="194"/>
    </row>
    <row r="8" spans="2:5" ht="15" customHeight="1">
      <c r="B8" t="s">
        <v>1491</v>
      </c>
      <c r="C8" s="194" t="s">
        <v>1492</v>
      </c>
      <c r="D8" s="194"/>
      <c r="E8" s="194"/>
    </row>
    <row r="9" spans="2:5" ht="15" customHeight="1">
      <c r="B9" t="s">
        <v>1493</v>
      </c>
      <c r="C9" s="194" t="s">
        <v>1494</v>
      </c>
      <c r="D9" s="194"/>
      <c r="E9" s="194"/>
    </row>
    <row r="10" spans="2:5" ht="15" customHeight="1">
      <c r="B10" t="s">
        <v>1495</v>
      </c>
      <c r="C10" s="194" t="s">
        <v>1351</v>
      </c>
      <c r="D10" s="194"/>
      <c r="E10" s="194"/>
    </row>
    <row r="11" spans="2:5" ht="15" customHeight="1">
      <c r="B11" t="s">
        <v>1496</v>
      </c>
      <c r="C11" s="194" t="s">
        <v>1517</v>
      </c>
      <c r="D11" s="194"/>
      <c r="E11" s="194"/>
    </row>
    <row r="12" spans="2:5">
      <c r="B12" s="193" t="s">
        <v>1498</v>
      </c>
      <c r="C12" s="76">
        <v>2018</v>
      </c>
      <c r="D12" s="76">
        <v>2019</v>
      </c>
      <c r="E12" s="76">
        <v>2020</v>
      </c>
    </row>
    <row r="13" spans="2:5">
      <c r="B13" s="193"/>
      <c r="C13" s="78">
        <f>(SUMIFS(  'PDTI-JF1 2018-2020'!K4:K1000,  'PDTI-JF1 2018-2020'!C4:C1000,"Atendimento",  'PDTI-JF1 2018-2020'!P4:P1000,"&lt;&gt;''")) /(COUNTIFS(  'PDTI-JF1 2018-2020'!C4:C1000,"Atendimento",  'PDTI-JF1 2018-2020'!P4:P1000,"&lt;&gt;''" ))</f>
        <v>0.42000000000000004</v>
      </c>
      <c r="D13" s="79">
        <f>(SUMIFS(  'PDTI-JF1 2018-2020'!L4:L1000,  'PDTI-JF1 2018-2020'!C4:C1000,"Atendimento",  'PDTI-JF1 2018-2020'!P4:P1000,"&lt;&gt;''")) /(COUNTIFS(  'PDTI-JF1 2018-2020'!C4:C1000,"Atendimento",  'PDTI-JF1 2018-2020'!P4:P1000,"&lt;&gt;''" ))</f>
        <v>0.44000000000000006</v>
      </c>
      <c r="E13" s="79">
        <f>(SUMIFS(  'PDTI-JF1 2018-2020'!M4:M1000,  'PDTI-JF1 2018-2020'!C4:C1000,"Atendimento",  'PDTI-JF1 2018-2020'!P4:P1000,"&lt;&gt;''")) /(COUNTIFS(  'PDTI-JF1 2018-2020'!C4:C1000,"Atendimento",  'PDTI-JF1 2018-2020'!P4:P1000,"&lt;&gt;''" ))</f>
        <v>0.5</v>
      </c>
    </row>
    <row r="14" spans="2:5">
      <c r="B14" s="193" t="s">
        <v>1499</v>
      </c>
      <c r="C14" s="193"/>
      <c r="D14" s="193"/>
      <c r="E14" s="193"/>
    </row>
    <row r="15" spans="2:5">
      <c r="B15" t="s">
        <v>1500</v>
      </c>
      <c r="C15" s="197">
        <f>(SUMIFS(  'PDTI-JF1 2018-2020'!P4:P1000,  'PDTI-JF1 2018-2020'!C4:C1000,"Atendimento",  'PDTI-JF1 2018-2020'!P4:P1000,"&lt;&gt;''")) /(SUMIFS(  'PDTI-JF1 2018-2020'!K4:K1000,  'PDTI-JF1 2018-2020'!C4:C1000,"Atendimento",  'PDTI-JF1 2018-2020'!P4:P1000,"&lt;&gt;''"))</f>
        <v>0</v>
      </c>
      <c r="D15" s="197"/>
      <c r="E15" s="197"/>
    </row>
    <row r="16" spans="2:5">
      <c r="B16" t="s">
        <v>1501</v>
      </c>
      <c r="C16" s="198"/>
      <c r="D16" s="198"/>
      <c r="E16" s="198"/>
    </row>
    <row r="17" spans="2:5">
      <c r="B17" t="s">
        <v>1502</v>
      </c>
      <c r="C17" s="198"/>
      <c r="D17" s="198"/>
      <c r="E17" s="198"/>
    </row>
    <row r="18" spans="2:5">
      <c r="B18" t="s">
        <v>1503</v>
      </c>
      <c r="C18" s="198"/>
      <c r="D18" s="198"/>
      <c r="E18" s="198"/>
    </row>
    <row r="19" spans="2:5">
      <c r="B19" t="s">
        <v>1504</v>
      </c>
      <c r="C19" s="198"/>
      <c r="D19" s="198"/>
      <c r="E19" s="198"/>
    </row>
    <row r="20" spans="2:5">
      <c r="B20" t="s">
        <v>1505</v>
      </c>
      <c r="C20" s="198"/>
      <c r="D20" s="198"/>
      <c r="E20" s="198"/>
    </row>
    <row r="21" spans="2:5">
      <c r="B21" t="s">
        <v>1506</v>
      </c>
      <c r="C21" s="198"/>
      <c r="D21" s="198"/>
      <c r="E21" s="198"/>
    </row>
    <row r="22" spans="2:5">
      <c r="B22" t="s">
        <v>1507</v>
      </c>
      <c r="C22" s="198"/>
      <c r="D22" s="198"/>
      <c r="E22" s="198"/>
    </row>
    <row r="23" spans="2:5">
      <c r="B23" t="s">
        <v>1508</v>
      </c>
      <c r="C23" s="198"/>
      <c r="D23" s="198"/>
      <c r="E23" s="198"/>
    </row>
    <row r="24" spans="2:5">
      <c r="B24" t="s">
        <v>1509</v>
      </c>
      <c r="C24" s="198"/>
      <c r="D24" s="198"/>
      <c r="E24" s="198"/>
    </row>
    <row r="25" spans="2:5">
      <c r="B25" t="s">
        <v>1510</v>
      </c>
      <c r="C25" s="198"/>
      <c r="D25" s="198"/>
      <c r="E25" s="198"/>
    </row>
    <row r="26" spans="2:5">
      <c r="B26" t="s">
        <v>1511</v>
      </c>
      <c r="C26" s="198"/>
      <c r="D26" s="198"/>
      <c r="E26" s="198"/>
    </row>
    <row r="27" spans="2:5">
      <c r="B27" t="s">
        <v>1512</v>
      </c>
      <c r="C27" s="198"/>
      <c r="D27" s="198"/>
      <c r="E27" s="198"/>
    </row>
    <row r="28" spans="2:5">
      <c r="B28" t="s">
        <v>1513</v>
      </c>
      <c r="C28" s="198"/>
      <c r="D28" s="198"/>
      <c r="E28" s="198"/>
    </row>
    <row r="29" spans="2:5">
      <c r="B29" t="s">
        <v>1514</v>
      </c>
      <c r="C29" s="198"/>
      <c r="D29" s="198"/>
      <c r="E29" s="198"/>
    </row>
  </sheetData>
  <mergeCells count="27">
    <mergeCell ref="C28:E28"/>
    <mergeCell ref="C29:E29"/>
    <mergeCell ref="C23:E23"/>
    <mergeCell ref="C24:E24"/>
    <mergeCell ref="C25:E25"/>
    <mergeCell ref="C26:E26"/>
    <mergeCell ref="C27:E27"/>
    <mergeCell ref="C18:E18"/>
    <mergeCell ref="C19:E19"/>
    <mergeCell ref="C20:E20"/>
    <mergeCell ref="C21:E21"/>
    <mergeCell ref="C22:E22"/>
    <mergeCell ref="B12:B13"/>
    <mergeCell ref="B14:E14"/>
    <mergeCell ref="C15:E15"/>
    <mergeCell ref="C16:E16"/>
    <mergeCell ref="C17:E17"/>
    <mergeCell ref="C7:E7"/>
    <mergeCell ref="C8:E8"/>
    <mergeCell ref="C9:E9"/>
    <mergeCell ref="C10:E10"/>
    <mergeCell ref="C11:E11"/>
    <mergeCell ref="C2:E2"/>
    <mergeCell ref="C3:E3"/>
    <mergeCell ref="C4:E4"/>
    <mergeCell ref="C5:E5"/>
    <mergeCell ref="C6:E6"/>
  </mergeCells>
  <pageMargins left="0" right="0" top="0.39374999999999999" bottom="0.39374999999999999" header="0" footer="0"/>
  <pageSetup paperSize="9" firstPageNumber="0" pageOrder="overThenDown" orientation="portrait" horizontalDpi="300" verticalDpi="300"/>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972</TotalTime>
  <Application>Microsoft Excel</Application>
  <DocSecurity>0</DocSecurity>
  <ScaleCrop>false</ScaleCrop>
  <HeadingPairs>
    <vt:vector size="4" baseType="variant">
      <vt:variant>
        <vt:lpstr>Planilhas</vt:lpstr>
      </vt:variant>
      <vt:variant>
        <vt:i4>14</vt:i4>
      </vt:variant>
      <vt:variant>
        <vt:lpstr>Intervalos nomeados</vt:lpstr>
      </vt:variant>
      <vt:variant>
        <vt:i4>2</vt:i4>
      </vt:variant>
    </vt:vector>
  </HeadingPairs>
  <TitlesOfParts>
    <vt:vector size="16" baseType="lpstr">
      <vt:lpstr>Necessidades</vt:lpstr>
      <vt:lpstr>PIVOT</vt:lpstr>
      <vt:lpstr>Resumo</vt:lpstr>
      <vt:lpstr>PDTI-JF1 2018-2020</vt:lpstr>
      <vt:lpstr>PETI-JF</vt:lpstr>
      <vt:lpstr>Objetivos Táticos de TI</vt:lpstr>
      <vt:lpstr>Indicadores Táticos de TI</vt:lpstr>
      <vt:lpstr>IT-01</vt:lpstr>
      <vt:lpstr>IT-02</vt:lpstr>
      <vt:lpstr>IT-03</vt:lpstr>
      <vt:lpstr>IT-04</vt:lpstr>
      <vt:lpstr>IT-05</vt:lpstr>
      <vt:lpstr>IT-06</vt:lpstr>
      <vt:lpstr>IT-07</vt:lpstr>
      <vt:lpstr>'PDTI-JF1 2018-2020'!_FilterDatabase_0</vt:lpstr>
      <vt:lpstr>'PDTI-JF1 2018-2020'!Print_Area_0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Tribunal Regional Federal 1ª Região</dc:creator>
  <cp:lastModifiedBy>tr179603</cp:lastModifiedBy>
  <cp:revision>253</cp:revision>
  <cp:lastPrinted>2018-10-08T15:13:24Z</cp:lastPrinted>
  <dcterms:created xsi:type="dcterms:W3CDTF">2018-07-16T14:41:49Z</dcterms:created>
  <dcterms:modified xsi:type="dcterms:W3CDTF">2019-11-21T19:16:42Z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